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lmerry\Documents\PM Web\Templates\Revised Forms - Reduced CCs\"/>
    </mc:Choice>
  </mc:AlternateContent>
  <bookViews>
    <workbookView xWindow="0" yWindow="0" windowWidth="28800" windowHeight="12624"/>
  </bookViews>
  <sheets>
    <sheet name="Instructions" sheetId="22" r:id="rId1"/>
    <sheet name="Paste Copy" sheetId="17" r:id="rId2"/>
    <sheet name="Proposed GMP" sheetId="30" r:id="rId3"/>
    <sheet name="Base Proposed GMP" sheetId="12" r:id="rId4"/>
    <sheet name="Base Sched of Values" sheetId="25" r:id="rId5"/>
    <sheet name="Base Exhibit D-1" sheetId="24" r:id="rId6"/>
    <sheet name="Base Allowance Summary" sheetId="23" r:id="rId7"/>
    <sheet name="Roll Up" sheetId="14" state="hidden" r:id="rId8"/>
    <sheet name="Alt Proposed GMP" sheetId="26" r:id="rId9"/>
    <sheet name="Alt Sched of Values" sheetId="27" r:id="rId10"/>
    <sheet name="Alt Exhibit D-1" sheetId="28" r:id="rId11"/>
    <sheet name="Alt Allowance Summary" sheetId="29" r:id="rId12"/>
    <sheet name="info Grid" sheetId="19" state="hidden" r:id="rId13"/>
  </sheets>
  <externalReferences>
    <externalReference r:id="rId14"/>
  </externalReferences>
  <calcPr calcId="152511"/>
  <customWorkbookViews>
    <customWorkbookView name="Ramirez, Jason S - Personal View" guid="{639ECF96-23BF-4DA5-8C9E-C3703B9A6C69}" mergeInterval="0" personalView="1" maximized="1" xWindow="-8" yWindow="-8" windowWidth="1936" windowHeight="1056" activeSheetId="2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V3" i="17" l="1" a="1"/>
  <c r="CV3" i="17" s="1"/>
  <c r="CU3" i="17" a="1"/>
  <c r="CU3" i="17" s="1"/>
  <c r="CJ3" i="17" a="1"/>
  <c r="CJ3" i="17" s="1"/>
  <c r="CH3" i="17" a="1"/>
  <c r="CH3" i="17" s="1"/>
  <c r="CF3" i="17" a="1"/>
  <c r="CF3" i="17" s="1"/>
  <c r="CA3" i="17" s="1"/>
  <c r="CE3" i="17" a="1"/>
  <c r="CE3" i="17" s="1"/>
  <c r="CD3" i="17" a="1"/>
  <c r="CD3" i="17" s="1"/>
  <c r="CB3" i="17" a="1"/>
  <c r="CB3" i="17" s="1"/>
  <c r="CV4" i="17" a="1"/>
  <c r="CV4" i="17" s="1"/>
  <c r="CU4" i="17" a="1"/>
  <c r="CU4" i="17" s="1"/>
  <c r="CJ4" i="17" a="1"/>
  <c r="CJ4" i="17" s="1"/>
  <c r="CH4" i="17" a="1"/>
  <c r="CH4" i="17" s="1"/>
  <c r="CF4" i="17" a="1"/>
  <c r="CF4" i="17" s="1"/>
  <c r="CA4" i="17" s="1"/>
  <c r="CE4" i="17" a="1"/>
  <c r="CE4" i="17" s="1"/>
  <c r="CD4" i="17" a="1"/>
  <c r="CD4" i="17" s="1"/>
  <c r="CB4" i="17" a="1"/>
  <c r="CB4" i="17" s="1"/>
  <c r="CV2" i="17" a="1"/>
  <c r="CV2" i="17" s="1"/>
  <c r="CU2" i="17" a="1"/>
  <c r="CU2" i="17" s="1"/>
  <c r="CJ2" i="17" a="1"/>
  <c r="CJ2" i="17" s="1"/>
  <c r="CH2" i="17"/>
  <c r="CH2" i="17" a="1"/>
  <c r="CF2" i="17" a="1"/>
  <c r="CF2" i="17" s="1"/>
  <c r="CA2" i="17" s="1"/>
  <c r="CE2" i="17" a="1"/>
  <c r="CE2" i="17" s="1"/>
  <c r="CD2" i="17" a="1"/>
  <c r="CD2" i="17" s="1"/>
  <c r="CB2" i="17" a="1"/>
  <c r="CB2" i="17" s="1"/>
  <c r="C10" i="26" l="1"/>
  <c r="C9" i="26"/>
  <c r="C11" i="26" s="1"/>
  <c r="A2" i="19" l="1"/>
  <c r="A29" i="19" l="1"/>
  <c r="A28" i="19"/>
  <c r="A27" i="19"/>
  <c r="A26" i="19"/>
  <c r="A25" i="19"/>
  <c r="A24" i="19"/>
  <c r="A23" i="19"/>
  <c r="A22" i="19"/>
  <c r="A21" i="19"/>
  <c r="A20" i="19"/>
  <c r="A19" i="19"/>
  <c r="A18" i="19"/>
  <c r="A17" i="19"/>
  <c r="A16" i="19"/>
  <c r="A15" i="19"/>
  <c r="A14" i="19"/>
  <c r="A13" i="19"/>
  <c r="A12" i="19"/>
  <c r="A11" i="19"/>
  <c r="A10" i="19"/>
  <c r="A9" i="19"/>
  <c r="A8" i="19"/>
  <c r="A7" i="19"/>
  <c r="A6" i="19"/>
  <c r="A5" i="19"/>
  <c r="A4" i="19"/>
  <c r="A3" i="19"/>
  <c r="C31" i="25" l="1"/>
  <c r="C31" i="27"/>
  <c r="B8" i="26" l="1"/>
  <c r="B8" i="12"/>
  <c r="B2" i="26"/>
  <c r="B2" i="12"/>
  <c r="C10" i="30" l="1"/>
  <c r="A34" i="19" s="1"/>
  <c r="B18" i="29"/>
  <c r="C5" i="26" s="1"/>
  <c r="C90" i="28"/>
  <c r="C54" i="28"/>
  <c r="C22" i="28"/>
  <c r="C14" i="28"/>
  <c r="D31" i="27"/>
  <c r="C4" i="26"/>
  <c r="C92" i="28" l="1"/>
  <c r="C4" i="12" l="1"/>
  <c r="C8" i="30" s="1"/>
  <c r="C90" i="24"/>
  <c r="C54" i="24"/>
  <c r="A30" i="19" s="1"/>
  <c r="C22" i="24"/>
  <c r="C14" i="24"/>
  <c r="B18" i="23"/>
  <c r="C9" i="30" s="1"/>
  <c r="A32" i="19" s="1"/>
  <c r="A31" i="19" l="1"/>
  <c r="C14" i="30"/>
  <c r="C10" i="12"/>
  <c r="C92" i="24"/>
  <c r="C11" i="30"/>
  <c r="A33" i="19" s="1"/>
  <c r="C7" i="26"/>
  <c r="C5" i="12"/>
  <c r="C7" i="12" s="1"/>
  <c r="C13" i="30" l="1"/>
  <c r="C15" i="30" s="1"/>
  <c r="C17" i="30" s="1"/>
  <c r="A35" i="19" s="1"/>
  <c r="C9" i="12"/>
  <c r="C11" i="12" s="1"/>
  <c r="C13" i="12" s="1"/>
  <c r="C13" i="26"/>
  <c r="CV40" i="17" l="1" a="1"/>
  <c r="CV40" i="17" s="1"/>
  <c r="CV39" i="17" a="1"/>
  <c r="CV39" i="17" s="1"/>
  <c r="CV38" i="17" a="1"/>
  <c r="CV38" i="17" s="1"/>
  <c r="CV37" i="17" a="1"/>
  <c r="CV37" i="17" s="1"/>
  <c r="CV36" i="17" a="1"/>
  <c r="CV36" i="17" s="1"/>
  <c r="CV35" i="17" a="1"/>
  <c r="CV35" i="17" s="1"/>
  <c r="CV34" i="17" a="1"/>
  <c r="CV34" i="17" s="1"/>
  <c r="CV33" i="17" a="1"/>
  <c r="CV33" i="17" s="1"/>
  <c r="CV32" i="17" a="1"/>
  <c r="CV32" i="17" s="1"/>
  <c r="CV31" i="17" a="1"/>
  <c r="CV31" i="17" s="1"/>
  <c r="CV30" i="17" a="1"/>
  <c r="CV30" i="17" s="1"/>
  <c r="CV29" i="17" a="1"/>
  <c r="CV29" i="17" s="1"/>
  <c r="CV28" i="17" a="1"/>
  <c r="CV28" i="17" s="1"/>
  <c r="CV27" i="17" a="1"/>
  <c r="CV27" i="17" s="1"/>
  <c r="CV26" i="17" a="1"/>
  <c r="CV26" i="17" s="1"/>
  <c r="CV25" i="17" a="1"/>
  <c r="CV25" i="17" s="1"/>
  <c r="CV24" i="17" a="1"/>
  <c r="CV24" i="17" s="1"/>
  <c r="CV23" i="17" a="1"/>
  <c r="CV23" i="17" s="1"/>
  <c r="CV22" i="17" a="1"/>
  <c r="CV22" i="17" s="1"/>
  <c r="CV21" i="17" a="1"/>
  <c r="CV21" i="17" s="1"/>
  <c r="CV20" i="17" a="1"/>
  <c r="CV20" i="17" s="1"/>
  <c r="CV19" i="17" a="1"/>
  <c r="CV19" i="17" s="1"/>
  <c r="CV18" i="17" a="1"/>
  <c r="CV18" i="17" s="1"/>
  <c r="CV17" i="17" a="1"/>
  <c r="CV17" i="17" s="1"/>
  <c r="CV16" i="17" a="1"/>
  <c r="CV16" i="17" s="1"/>
  <c r="CV15" i="17" a="1"/>
  <c r="CV15" i="17" s="1"/>
  <c r="CV14" i="17" a="1"/>
  <c r="CV14" i="17" s="1"/>
  <c r="CV13" i="17" a="1"/>
  <c r="CV13" i="17" s="1"/>
  <c r="CV12" i="17" a="1"/>
  <c r="CV12" i="17" s="1"/>
  <c r="CV11" i="17" a="1"/>
  <c r="CV11" i="17" s="1"/>
  <c r="CV10" i="17" a="1"/>
  <c r="CV10" i="17" s="1"/>
  <c r="CV9" i="17" a="1"/>
  <c r="CV9" i="17" s="1"/>
  <c r="CV8" i="17" a="1"/>
  <c r="CV8" i="17" s="1"/>
  <c r="CV7" i="17" a="1"/>
  <c r="CV7" i="17" s="1"/>
  <c r="CV6" i="17" a="1"/>
  <c r="CV6" i="17" s="1"/>
  <c r="CV5" i="17" a="1"/>
  <c r="CV5" i="17" s="1"/>
  <c r="CU7" i="17" a="1"/>
  <c r="CU7" i="17" s="1"/>
  <c r="CU40" i="17" a="1"/>
  <c r="CU40" i="17" s="1"/>
  <c r="CU39" i="17" a="1"/>
  <c r="CU39" i="17" s="1"/>
  <c r="CU38" i="17" a="1"/>
  <c r="CU38" i="17" s="1"/>
  <c r="CU37" i="17" a="1"/>
  <c r="CU37" i="17" s="1"/>
  <c r="CU36" i="17" a="1"/>
  <c r="CU36" i="17" s="1"/>
  <c r="CU35" i="17" a="1"/>
  <c r="CU35" i="17" s="1"/>
  <c r="CU34" i="17" a="1"/>
  <c r="CU34" i="17" s="1"/>
  <c r="CU33" i="17" a="1"/>
  <c r="CU33" i="17" s="1"/>
  <c r="CU32" i="17" a="1"/>
  <c r="CU32" i="17" s="1"/>
  <c r="CU31" i="17" a="1"/>
  <c r="CU31" i="17" s="1"/>
  <c r="CU30" i="17" a="1"/>
  <c r="CU30" i="17" s="1"/>
  <c r="CU29" i="17" a="1"/>
  <c r="CU29" i="17" s="1"/>
  <c r="CU28" i="17" a="1"/>
  <c r="CU28" i="17" s="1"/>
  <c r="CU27" i="17" a="1"/>
  <c r="CU27" i="17" s="1"/>
  <c r="CU26" i="17" a="1"/>
  <c r="CU26" i="17" s="1"/>
  <c r="CU25" i="17" a="1"/>
  <c r="CU25" i="17" s="1"/>
  <c r="CU24" i="17" a="1"/>
  <c r="CU24" i="17" s="1"/>
  <c r="CU23" i="17" a="1"/>
  <c r="CU23" i="17" s="1"/>
  <c r="CU22" i="17" a="1"/>
  <c r="CU22" i="17" s="1"/>
  <c r="CU21" i="17" a="1"/>
  <c r="CU21" i="17" s="1"/>
  <c r="CU20" i="17" a="1"/>
  <c r="CU20" i="17" s="1"/>
  <c r="CU19" i="17" a="1"/>
  <c r="CU19" i="17" s="1"/>
  <c r="CU18" i="17" a="1"/>
  <c r="CU18" i="17" s="1"/>
  <c r="CU17" i="17" a="1"/>
  <c r="CU17" i="17" s="1"/>
  <c r="CU16" i="17" a="1"/>
  <c r="CU16" i="17" s="1"/>
  <c r="CU15" i="17" a="1"/>
  <c r="CU15" i="17" s="1"/>
  <c r="CU14" i="17" a="1"/>
  <c r="CU14" i="17" s="1"/>
  <c r="CU13" i="17" a="1"/>
  <c r="CU13" i="17" s="1"/>
  <c r="CU12" i="17" a="1"/>
  <c r="CU12" i="17" s="1"/>
  <c r="CU11" i="17" a="1"/>
  <c r="CU11" i="17" s="1"/>
  <c r="CU10" i="17" a="1"/>
  <c r="CU10" i="17" s="1"/>
  <c r="CU6" i="17" a="1"/>
  <c r="CU6" i="17" s="1"/>
  <c r="CJ40" i="17" a="1"/>
  <c r="CJ40" i="17" s="1"/>
  <c r="CJ39" i="17" a="1"/>
  <c r="CJ39" i="17" s="1"/>
  <c r="CJ38" i="17" a="1"/>
  <c r="CJ38" i="17" s="1"/>
  <c r="CJ37" i="17" a="1"/>
  <c r="CJ37" i="17" s="1"/>
  <c r="CJ36" i="17" a="1"/>
  <c r="CJ36" i="17" s="1"/>
  <c r="CJ35" i="17" a="1"/>
  <c r="CJ35" i="17" s="1"/>
  <c r="CJ34" i="17" a="1"/>
  <c r="CJ34" i="17" s="1"/>
  <c r="CJ33" i="17" a="1"/>
  <c r="CJ33" i="17" s="1"/>
  <c r="CJ32" i="17" a="1"/>
  <c r="CJ32" i="17" s="1"/>
  <c r="CJ31" i="17" a="1"/>
  <c r="CJ31" i="17" s="1"/>
  <c r="CJ30" i="17" a="1"/>
  <c r="CJ30" i="17" s="1"/>
  <c r="CJ29" i="17" a="1"/>
  <c r="CJ29" i="17" s="1"/>
  <c r="CJ28" i="17" a="1"/>
  <c r="CJ28" i="17" s="1"/>
  <c r="CJ27" i="17" a="1"/>
  <c r="CJ27" i="17" s="1"/>
  <c r="CJ26" i="17" a="1"/>
  <c r="CJ26" i="17" s="1"/>
  <c r="CJ25" i="17" a="1"/>
  <c r="CJ25" i="17" s="1"/>
  <c r="CJ24" i="17" a="1"/>
  <c r="CJ24" i="17" s="1"/>
  <c r="CJ23" i="17" a="1"/>
  <c r="CJ23" i="17" s="1"/>
  <c r="CJ22" i="17" a="1"/>
  <c r="CJ22" i="17" s="1"/>
  <c r="CJ21" i="17" a="1"/>
  <c r="CJ21" i="17" s="1"/>
  <c r="CJ20" i="17" a="1"/>
  <c r="CJ20" i="17" s="1"/>
  <c r="CJ19" i="17" a="1"/>
  <c r="CJ19" i="17" s="1"/>
  <c r="CJ18" i="17" a="1"/>
  <c r="CJ18" i="17" s="1"/>
  <c r="CJ17" i="17" a="1"/>
  <c r="CJ17" i="17" s="1"/>
  <c r="CJ16" i="17" a="1"/>
  <c r="CJ16" i="17" s="1"/>
  <c r="CJ15" i="17" a="1"/>
  <c r="CJ15" i="17" s="1"/>
  <c r="CJ14" i="17" a="1"/>
  <c r="CJ14" i="17" s="1"/>
  <c r="CJ13" i="17" a="1"/>
  <c r="CJ13" i="17" s="1"/>
  <c r="CJ12" i="17" a="1"/>
  <c r="CJ12" i="17" s="1"/>
  <c r="CJ11" i="17" a="1"/>
  <c r="CJ11" i="17" s="1"/>
  <c r="CJ10" i="17" a="1"/>
  <c r="CJ10" i="17" s="1"/>
  <c r="CJ9" i="17" a="1"/>
  <c r="CJ9" i="17" s="1"/>
  <c r="CJ8" i="17" a="1"/>
  <c r="CJ8" i="17" s="1"/>
  <c r="CJ7" i="17" a="1"/>
  <c r="CJ7" i="17" s="1"/>
  <c r="CJ6" i="17" a="1"/>
  <c r="CJ6" i="17" s="1"/>
  <c r="CJ5" i="17" a="1"/>
  <c r="CJ5" i="17" s="1"/>
  <c r="CE9" i="17" a="1"/>
  <c r="CE9" i="17" s="1"/>
  <c r="CE5" i="17" a="1"/>
  <c r="CE5" i="17" s="1"/>
  <c r="CH40" i="17" a="1"/>
  <c r="CH40" i="17" s="1"/>
  <c r="CH39" i="17" a="1"/>
  <c r="CH39" i="17" s="1"/>
  <c r="CH38" i="17" a="1"/>
  <c r="CH38" i="17" s="1"/>
  <c r="CH37" i="17" a="1"/>
  <c r="CH37" i="17" s="1"/>
  <c r="CH36" i="17" a="1"/>
  <c r="CH36" i="17" s="1"/>
  <c r="CH35" i="17" a="1"/>
  <c r="CH35" i="17" s="1"/>
  <c r="CH34" i="17" a="1"/>
  <c r="CH34" i="17" s="1"/>
  <c r="CH33" i="17" a="1"/>
  <c r="CH33" i="17" s="1"/>
  <c r="CH32" i="17" a="1"/>
  <c r="CH32" i="17" s="1"/>
  <c r="CH31" i="17" a="1"/>
  <c r="CH31" i="17" s="1"/>
  <c r="CH30" i="17" a="1"/>
  <c r="CH30" i="17" s="1"/>
  <c r="CH29" i="17" a="1"/>
  <c r="CH29" i="17" s="1"/>
  <c r="CH28" i="17" a="1"/>
  <c r="CH28" i="17" s="1"/>
  <c r="CH27" i="17" a="1"/>
  <c r="CH27" i="17" s="1"/>
  <c r="CH26" i="17" a="1"/>
  <c r="CH26" i="17" s="1"/>
  <c r="CH25" i="17" a="1"/>
  <c r="CH25" i="17" s="1"/>
  <c r="CH24" i="17" a="1"/>
  <c r="CH24" i="17" s="1"/>
  <c r="CH23" i="17" a="1"/>
  <c r="CH23" i="17" s="1"/>
  <c r="CH22" i="17" a="1"/>
  <c r="CH22" i="17" s="1"/>
  <c r="CH21" i="17" a="1"/>
  <c r="CH21" i="17" s="1"/>
  <c r="CH20" i="17" a="1"/>
  <c r="CH20" i="17" s="1"/>
  <c r="CH19" i="17" a="1"/>
  <c r="CH19" i="17" s="1"/>
  <c r="CH18" i="17" a="1"/>
  <c r="CH18" i="17" s="1"/>
  <c r="CH17" i="17" a="1"/>
  <c r="CH17" i="17" s="1"/>
  <c r="CH16" i="17" a="1"/>
  <c r="CH16" i="17" s="1"/>
  <c r="CH15" i="17" a="1"/>
  <c r="CH15" i="17" s="1"/>
  <c r="CH14" i="17" a="1"/>
  <c r="CH14" i="17" s="1"/>
  <c r="CH13" i="17" a="1"/>
  <c r="CH13" i="17" s="1"/>
  <c r="CH12" i="17" a="1"/>
  <c r="CH12" i="17" s="1"/>
  <c r="CH11" i="17" a="1"/>
  <c r="CH11" i="17" s="1"/>
  <c r="CH10" i="17" a="1"/>
  <c r="CH10" i="17" s="1"/>
  <c r="CH9" i="17" a="1"/>
  <c r="CH9" i="17" s="1"/>
  <c r="CH8" i="17" a="1"/>
  <c r="CH8" i="17" s="1"/>
  <c r="CH7" i="17" a="1"/>
  <c r="CH7" i="17" s="1"/>
  <c r="CH6" i="17" a="1"/>
  <c r="CH6" i="17" s="1"/>
  <c r="CH5" i="17" a="1"/>
  <c r="CH5" i="17" s="1"/>
  <c r="CE8" i="17" a="1"/>
  <c r="CE8" i="17" s="1"/>
  <c r="CF40" i="17" a="1"/>
  <c r="CF40" i="17" s="1"/>
  <c r="CF39" i="17" a="1"/>
  <c r="CF39" i="17" s="1"/>
  <c r="CF38" i="17" a="1"/>
  <c r="CF38" i="17" s="1"/>
  <c r="CA38" i="17" s="1"/>
  <c r="CF37" i="17" a="1"/>
  <c r="CF37" i="17" s="1"/>
  <c r="CA37" i="17" s="1"/>
  <c r="CF36" i="17" a="1"/>
  <c r="CF36" i="17" s="1"/>
  <c r="CA36" i="17" s="1"/>
  <c r="CF35" i="17" a="1"/>
  <c r="CF35" i="17" s="1"/>
  <c r="CA35" i="17" s="1"/>
  <c r="CF34" i="17" a="1"/>
  <c r="CF34" i="17" s="1"/>
  <c r="CA34" i="17" s="1"/>
  <c r="CF33" i="17" a="1"/>
  <c r="CF33" i="17" s="1"/>
  <c r="CA33" i="17" s="1"/>
  <c r="CF32" i="17" a="1"/>
  <c r="CF32" i="17" s="1"/>
  <c r="CA32" i="17" s="1"/>
  <c r="CF31" i="17" a="1"/>
  <c r="CF31" i="17" s="1"/>
  <c r="CA31" i="17" s="1"/>
  <c r="CF30" i="17" a="1"/>
  <c r="CF30" i="17" s="1"/>
  <c r="CA30" i="17" s="1"/>
  <c r="CF29" i="17" a="1"/>
  <c r="CF29" i="17" s="1"/>
  <c r="CA29" i="17" s="1"/>
  <c r="CF28" i="17" a="1"/>
  <c r="CF28" i="17" s="1"/>
  <c r="CA28" i="17" s="1"/>
  <c r="CF27" i="17" a="1"/>
  <c r="CF27" i="17" s="1"/>
  <c r="CA27" i="17" s="1"/>
  <c r="CF26" i="17" a="1"/>
  <c r="CF26" i="17" s="1"/>
  <c r="CA26" i="17" s="1"/>
  <c r="CF25" i="17" a="1"/>
  <c r="CF25" i="17" s="1"/>
  <c r="CA25" i="17" s="1"/>
  <c r="CF24" i="17" a="1"/>
  <c r="CF24" i="17" s="1"/>
  <c r="CA24" i="17" s="1"/>
  <c r="CF23" i="17" a="1"/>
  <c r="CF23" i="17" s="1"/>
  <c r="CA23" i="17" s="1"/>
  <c r="CF22" i="17" a="1"/>
  <c r="CF22" i="17" s="1"/>
  <c r="CA22" i="17" s="1"/>
  <c r="CF21" i="17" a="1"/>
  <c r="CF21" i="17" s="1"/>
  <c r="CA21" i="17" s="1"/>
  <c r="CF20" i="17" a="1"/>
  <c r="CF20" i="17" s="1"/>
  <c r="CA20" i="17" s="1"/>
  <c r="CF19" i="17" a="1"/>
  <c r="CF19" i="17" s="1"/>
  <c r="CA19" i="17" s="1"/>
  <c r="CF18" i="17" a="1"/>
  <c r="CF18" i="17" s="1"/>
  <c r="CA18" i="17" s="1"/>
  <c r="CF17" i="17" a="1"/>
  <c r="CF17" i="17" s="1"/>
  <c r="CA17" i="17" s="1"/>
  <c r="CF16" i="17" a="1"/>
  <c r="CF16" i="17" s="1"/>
  <c r="CA16" i="17" s="1"/>
  <c r="CF15" i="17" a="1"/>
  <c r="CF15" i="17" s="1"/>
  <c r="CA15" i="17" s="1"/>
  <c r="CF14" i="17" a="1"/>
  <c r="CF14" i="17" s="1"/>
  <c r="CA14" i="17" s="1"/>
  <c r="CF13" i="17" a="1"/>
  <c r="CF13" i="17" s="1"/>
  <c r="CA13" i="17" s="1"/>
  <c r="CF12" i="17" a="1"/>
  <c r="CF12" i="17" s="1"/>
  <c r="CA12" i="17" s="1"/>
  <c r="CF11" i="17" a="1"/>
  <c r="CF11" i="17" s="1"/>
  <c r="CF10" i="17" a="1"/>
  <c r="CF10" i="17" s="1"/>
  <c r="CF9" i="17" a="1"/>
  <c r="CF9" i="17" s="1"/>
  <c r="CF8" i="17" a="1"/>
  <c r="CF8" i="17" s="1"/>
  <c r="CF7" i="17" a="1"/>
  <c r="CF7" i="17" s="1"/>
  <c r="CF6" i="17" a="1"/>
  <c r="CF6" i="17" s="1"/>
  <c r="CF5" i="17" a="1"/>
  <c r="CF5" i="17" s="1"/>
  <c r="CE7" i="17" a="1"/>
  <c r="CE7" i="17" s="1"/>
  <c r="CU5" i="17" a="1"/>
  <c r="CU5" i="17" s="1"/>
  <c r="CE40" i="17" a="1"/>
  <c r="CE40" i="17" s="1"/>
  <c r="CE39" i="17" a="1"/>
  <c r="CE39" i="17" s="1"/>
  <c r="CE38" i="17" a="1"/>
  <c r="CE38" i="17" s="1"/>
  <c r="CE37" i="17" a="1"/>
  <c r="CE37" i="17" s="1"/>
  <c r="CE36" i="17" a="1"/>
  <c r="CE36" i="17" s="1"/>
  <c r="CE35" i="17" a="1"/>
  <c r="CE35" i="17" s="1"/>
  <c r="CE34" i="17" a="1"/>
  <c r="CE34" i="17" s="1"/>
  <c r="CE33" i="17" a="1"/>
  <c r="CE33" i="17" s="1"/>
  <c r="CE32" i="17" a="1"/>
  <c r="CE32" i="17" s="1"/>
  <c r="CE31" i="17" a="1"/>
  <c r="CE31" i="17" s="1"/>
  <c r="CE30" i="17" a="1"/>
  <c r="CE30" i="17" s="1"/>
  <c r="CE29" i="17" a="1"/>
  <c r="CE29" i="17" s="1"/>
  <c r="CE28" i="17" a="1"/>
  <c r="CE28" i="17" s="1"/>
  <c r="CE27" i="17" a="1"/>
  <c r="CE27" i="17" s="1"/>
  <c r="CE26" i="17" a="1"/>
  <c r="CE26" i="17" s="1"/>
  <c r="CE25" i="17" a="1"/>
  <c r="CE25" i="17" s="1"/>
  <c r="CE24" i="17" a="1"/>
  <c r="CE24" i="17" s="1"/>
  <c r="CE23" i="17" a="1"/>
  <c r="CE23" i="17" s="1"/>
  <c r="CE22" i="17" a="1"/>
  <c r="CE22" i="17" s="1"/>
  <c r="CE21" i="17" a="1"/>
  <c r="CE21" i="17" s="1"/>
  <c r="CE20" i="17" a="1"/>
  <c r="CE20" i="17" s="1"/>
  <c r="CE19" i="17" a="1"/>
  <c r="CE19" i="17" s="1"/>
  <c r="CE18" i="17" a="1"/>
  <c r="CE18" i="17" s="1"/>
  <c r="CE17" i="17" a="1"/>
  <c r="CE17" i="17" s="1"/>
  <c r="CE16" i="17" a="1"/>
  <c r="CE16" i="17" s="1"/>
  <c r="CE15" i="17" a="1"/>
  <c r="CE15" i="17" s="1"/>
  <c r="CE14" i="17" a="1"/>
  <c r="CE14" i="17" s="1"/>
  <c r="CE13" i="17" a="1"/>
  <c r="CE13" i="17" s="1"/>
  <c r="CE12" i="17" a="1"/>
  <c r="CE12" i="17" s="1"/>
  <c r="CE11" i="17" a="1"/>
  <c r="CE11" i="17" s="1"/>
  <c r="CE10" i="17" a="1"/>
  <c r="CE10" i="17" s="1"/>
  <c r="CE6" i="17" a="1"/>
  <c r="CE6" i="17" s="1"/>
  <c r="CD40" i="17" a="1"/>
  <c r="CD40" i="17" s="1"/>
  <c r="CD39" i="17" a="1"/>
  <c r="CD39" i="17" s="1"/>
  <c r="CD38" i="17" a="1"/>
  <c r="CD38" i="17" s="1"/>
  <c r="CD37" i="17" a="1"/>
  <c r="CD37" i="17" s="1"/>
  <c r="CD36" i="17" a="1"/>
  <c r="CD36" i="17" s="1"/>
  <c r="CD35" i="17" a="1"/>
  <c r="CD35" i="17" s="1"/>
  <c r="CD34" i="17" a="1"/>
  <c r="CD34" i="17" s="1"/>
  <c r="CD33" i="17" a="1"/>
  <c r="CD33" i="17" s="1"/>
  <c r="CD32" i="17" a="1"/>
  <c r="CD32" i="17" s="1"/>
  <c r="CD31" i="17" a="1"/>
  <c r="CD31" i="17" s="1"/>
  <c r="CD30" i="17" a="1"/>
  <c r="CD30" i="17" s="1"/>
  <c r="CD29" i="17" a="1"/>
  <c r="CD29" i="17" s="1"/>
  <c r="CD28" i="17" a="1"/>
  <c r="CD28" i="17" s="1"/>
  <c r="CD27" i="17" a="1"/>
  <c r="CD27" i="17" s="1"/>
  <c r="CD26" i="17" a="1"/>
  <c r="CD26" i="17" s="1"/>
  <c r="CD25" i="17" a="1"/>
  <c r="CD25" i="17" s="1"/>
  <c r="CD24" i="17" a="1"/>
  <c r="CD24" i="17" s="1"/>
  <c r="CD23" i="17" a="1"/>
  <c r="CD23" i="17" s="1"/>
  <c r="CD22" i="17" a="1"/>
  <c r="CD22" i="17" s="1"/>
  <c r="CD21" i="17" a="1"/>
  <c r="CD21" i="17" s="1"/>
  <c r="CD20" i="17" a="1"/>
  <c r="CD20" i="17" s="1"/>
  <c r="CD19" i="17" a="1"/>
  <c r="CD19" i="17" s="1"/>
  <c r="CD18" i="17" a="1"/>
  <c r="CD18" i="17" s="1"/>
  <c r="CD17" i="17" a="1"/>
  <c r="CD17" i="17" s="1"/>
  <c r="CD16" i="17" a="1"/>
  <c r="CD16" i="17" s="1"/>
  <c r="CD15" i="17" a="1"/>
  <c r="CD15" i="17" s="1"/>
  <c r="CD14" i="17" a="1"/>
  <c r="CD14" i="17" s="1"/>
  <c r="CD13" i="17" a="1"/>
  <c r="CD13" i="17" s="1"/>
  <c r="CD12" i="17" a="1"/>
  <c r="CD12" i="17" s="1"/>
  <c r="CD11" i="17" a="1"/>
  <c r="CD11" i="17" s="1"/>
  <c r="CD10" i="17" a="1"/>
  <c r="CD10" i="17" s="1"/>
  <c r="CD9" i="17" a="1"/>
  <c r="CD9" i="17" s="1"/>
  <c r="CD8" i="17" a="1"/>
  <c r="CD8" i="17" s="1"/>
  <c r="CD7" i="17" a="1"/>
  <c r="CD7" i="17" s="1"/>
  <c r="CD6" i="17" a="1"/>
  <c r="CD6" i="17" s="1"/>
  <c r="CD5" i="17" a="1"/>
  <c r="CD5" i="17" s="1"/>
  <c r="CU8" i="17" a="1"/>
  <c r="CU8" i="17" s="1"/>
  <c r="CB40" i="17" a="1"/>
  <c r="CB40" i="17" s="1"/>
  <c r="CB39" i="17" a="1"/>
  <c r="CB39" i="17" s="1"/>
  <c r="CB38" i="17" a="1"/>
  <c r="CB38" i="17" s="1"/>
  <c r="CB37" i="17" a="1"/>
  <c r="CB37" i="17" s="1"/>
  <c r="CB36" i="17" a="1"/>
  <c r="CB36" i="17" s="1"/>
  <c r="CB35" i="17" a="1"/>
  <c r="CB35" i="17" s="1"/>
  <c r="CB34" i="17" a="1"/>
  <c r="CB34" i="17" s="1"/>
  <c r="CB33" i="17" a="1"/>
  <c r="CB33" i="17" s="1"/>
  <c r="CB32" i="17" a="1"/>
  <c r="CB32" i="17" s="1"/>
  <c r="CB31" i="17" a="1"/>
  <c r="CB31" i="17" s="1"/>
  <c r="CB30" i="17" a="1"/>
  <c r="CB30" i="17" s="1"/>
  <c r="CB29" i="17" a="1"/>
  <c r="CB29" i="17" s="1"/>
  <c r="CB28" i="17" a="1"/>
  <c r="CB28" i="17" s="1"/>
  <c r="CB27" i="17" a="1"/>
  <c r="CB27" i="17" s="1"/>
  <c r="CB26" i="17" a="1"/>
  <c r="CB26" i="17" s="1"/>
  <c r="CB25" i="17" a="1"/>
  <c r="CB25" i="17" s="1"/>
  <c r="CB24" i="17" a="1"/>
  <c r="CB24" i="17" s="1"/>
  <c r="CB23" i="17" a="1"/>
  <c r="CB23" i="17" s="1"/>
  <c r="CB22" i="17" a="1"/>
  <c r="CB22" i="17" s="1"/>
  <c r="CB21" i="17" a="1"/>
  <c r="CB21" i="17" s="1"/>
  <c r="CB20" i="17" a="1"/>
  <c r="CB20" i="17" s="1"/>
  <c r="CB19" i="17" a="1"/>
  <c r="CB19" i="17" s="1"/>
  <c r="CB18" i="17" a="1"/>
  <c r="CB18" i="17" s="1"/>
  <c r="CB17" i="17" a="1"/>
  <c r="CB17" i="17" s="1"/>
  <c r="CB16" i="17" a="1"/>
  <c r="CB16" i="17" s="1"/>
  <c r="CB15" i="17" a="1"/>
  <c r="CB15" i="17" s="1"/>
  <c r="CB14" i="17" a="1"/>
  <c r="CB14" i="17" s="1"/>
  <c r="CB13" i="17" a="1"/>
  <c r="CB13" i="17" s="1"/>
  <c r="CB12" i="17" a="1"/>
  <c r="CB12" i="17" s="1"/>
  <c r="CB11" i="17" a="1"/>
  <c r="CB11" i="17" s="1"/>
  <c r="CB10" i="17" a="1"/>
  <c r="CB10" i="17" s="1"/>
  <c r="CB9" i="17" a="1"/>
  <c r="CB9" i="17" s="1"/>
  <c r="CB8" i="17" a="1"/>
  <c r="CB8" i="17" s="1"/>
  <c r="CB7" i="17" a="1"/>
  <c r="CB7" i="17" s="1"/>
  <c r="CB6" i="17" a="1"/>
  <c r="CB6" i="17" s="1"/>
  <c r="CB5" i="17" a="1"/>
  <c r="CB5" i="17" s="1"/>
  <c r="CU9" i="17" a="1"/>
  <c r="CU9" i="17" s="1"/>
  <c r="B3" i="14"/>
  <c r="CA5" i="17" l="1"/>
  <c r="CA6" i="17" s="1"/>
  <c r="CA7" i="17"/>
  <c r="CA8" i="17" s="1"/>
  <c r="CA9" i="17" s="1"/>
  <c r="CA10" i="17" s="1"/>
  <c r="CA11" i="17" s="1"/>
  <c r="C41" i="14"/>
  <c r="B5" i="14" s="1"/>
</calcChain>
</file>

<file path=xl/comments1.xml><?xml version="1.0" encoding="utf-8"?>
<comments xmlns="http://schemas.openxmlformats.org/spreadsheetml/2006/main">
  <authors>
    <author>Merry, Nick</author>
  </authors>
  <commentList>
    <comment ref="C8" authorId="0" shapeId="0">
      <text>
        <r>
          <rPr>
            <b/>
            <sz val="9"/>
            <color indexed="81"/>
            <rFont val="Tahoma"/>
            <family val="2"/>
          </rPr>
          <t>Merry, Nick:</t>
        </r>
        <r>
          <rPr>
            <sz val="9"/>
            <color indexed="81"/>
            <rFont val="Tahoma"/>
            <family val="2"/>
          </rPr>
          <t xml:space="preserve">
The vaues that would be used for the onl line change request</t>
        </r>
      </text>
    </comment>
  </commentList>
</comments>
</file>

<file path=xl/sharedStrings.xml><?xml version="1.0" encoding="utf-8"?>
<sst xmlns="http://schemas.openxmlformats.org/spreadsheetml/2006/main" count="848" uniqueCount="358">
  <si>
    <t>03-01-014110</t>
  </si>
  <si>
    <t>Insurance &amp; Bonds</t>
  </si>
  <si>
    <t>03-02-000000</t>
  </si>
  <si>
    <t>Existing Conditions</t>
  </si>
  <si>
    <t>03-03-000000</t>
  </si>
  <si>
    <t>Concrete</t>
  </si>
  <si>
    <t>03-04-000000</t>
  </si>
  <si>
    <t>Masonry</t>
  </si>
  <si>
    <t>03-05-000000</t>
  </si>
  <si>
    <t>Metals</t>
  </si>
  <si>
    <t>03-06-000000</t>
  </si>
  <si>
    <t>Wood, Plastics, Composites</t>
  </si>
  <si>
    <t>03-07-000000</t>
  </si>
  <si>
    <t>Thermal and Moisture Protection</t>
  </si>
  <si>
    <t>03-08-000000</t>
  </si>
  <si>
    <t>Openings</t>
  </si>
  <si>
    <t>03-09-000000</t>
  </si>
  <si>
    <t>Finishes</t>
  </si>
  <si>
    <t>03-10-000000</t>
  </si>
  <si>
    <t>Specialties</t>
  </si>
  <si>
    <t>03-11-000000</t>
  </si>
  <si>
    <t>Contractor Provided Equipment</t>
  </si>
  <si>
    <t>03-12-000000</t>
  </si>
  <si>
    <t>Contractor Provided Fixtures and Furnishings</t>
  </si>
  <si>
    <t>Markup</t>
  </si>
  <si>
    <t>General Conditions</t>
  </si>
  <si>
    <t>OCO Number</t>
  </si>
  <si>
    <t>Contractor Name</t>
  </si>
  <si>
    <t>Total Value of Proposals</t>
  </si>
  <si>
    <t>Total days claimed</t>
  </si>
  <si>
    <t>TOTAL Value</t>
  </si>
  <si>
    <t>03-01-</t>
  </si>
  <si>
    <t>Contractor Provided Moving Expenses</t>
  </si>
  <si>
    <t>03-01-014123</t>
  </si>
  <si>
    <t>Permits &amp; Fees</t>
  </si>
  <si>
    <t>03-13-000000</t>
  </si>
  <si>
    <t>Specialty Construction</t>
  </si>
  <si>
    <t>03-14-000000</t>
  </si>
  <si>
    <t>Conveying Equipment</t>
  </si>
  <si>
    <t>03-21-000000</t>
  </si>
  <si>
    <t>Fire Suppression</t>
  </si>
  <si>
    <t>03-22-000000</t>
  </si>
  <si>
    <t>Plumbing</t>
  </si>
  <si>
    <t>03-23-000000</t>
  </si>
  <si>
    <t>HVAC</t>
  </si>
  <si>
    <t>03-25-000000</t>
  </si>
  <si>
    <t>Integrated Automation</t>
  </si>
  <si>
    <t>03-26-000000</t>
  </si>
  <si>
    <t>Electrical</t>
  </si>
  <si>
    <t>03-27-000000</t>
  </si>
  <si>
    <t>Construction Contractor Provided Communications</t>
  </si>
  <si>
    <t>03-28-000000</t>
  </si>
  <si>
    <t>Electronic Safety &amp; Security</t>
  </si>
  <si>
    <t>03-31-000000</t>
  </si>
  <si>
    <t>Earthwork</t>
  </si>
  <si>
    <t>03-32-000000</t>
  </si>
  <si>
    <t>Exterior Improvements</t>
  </si>
  <si>
    <t>03-33-000000</t>
  </si>
  <si>
    <t>Utilities</t>
  </si>
  <si>
    <t>03-34-000000</t>
  </si>
  <si>
    <t>Transportation</t>
  </si>
  <si>
    <t>03-35-000000</t>
  </si>
  <si>
    <t>Waterway and Marine Construction</t>
  </si>
  <si>
    <t>03-44-000000</t>
  </si>
  <si>
    <t>Pollution and Waste Control Equipment</t>
  </si>
  <si>
    <t>03-46-000000</t>
  </si>
  <si>
    <t>Water and Wastewater Equipment</t>
  </si>
  <si>
    <t>Contractor Fee and mark up</t>
  </si>
  <si>
    <t>This Worksheet provides a summary of the CP costs by Cost Code in a format that can be uploaded or cut and pasted into PMWeb.</t>
  </si>
  <si>
    <t>Line #</t>
  </si>
  <si>
    <t>Attachments</t>
  </si>
  <si>
    <t>Item</t>
  </si>
  <si>
    <t>Description</t>
  </si>
  <si>
    <t>Currency</t>
  </si>
  <si>
    <t>Ext. Cost</t>
  </si>
  <si>
    <t>Commitment Line</t>
  </si>
  <si>
    <t>Cost Code</t>
  </si>
  <si>
    <t>Cost Type</t>
  </si>
  <si>
    <t>Days</t>
  </si>
  <si>
    <t>Phase</t>
  </si>
  <si>
    <t>WBS</t>
  </si>
  <si>
    <t>Period</t>
  </si>
  <si>
    <t>Assigned To</t>
  </si>
  <si>
    <t>Manufacturer</t>
  </si>
  <si>
    <t>Mfr. #</t>
  </si>
  <si>
    <t>CE ID</t>
  </si>
  <si>
    <t>CCO ID</t>
  </si>
  <si>
    <t>Notes</t>
  </si>
  <si>
    <t>Type of Markup</t>
  </si>
  <si>
    <t>Capital Work Complete</t>
  </si>
  <si>
    <t>Amount</t>
  </si>
  <si>
    <t/>
  </si>
  <si>
    <t>General Requirements</t>
  </si>
  <si>
    <t>USD - Dollars (USA)</t>
  </si>
  <si>
    <t>Instructions</t>
  </si>
  <si>
    <t xml:space="preserve">Make sure you attach a copy of this Request form to the record. </t>
  </si>
  <si>
    <t>Click on the +Add button</t>
  </si>
  <si>
    <t>In the Justification field, provide a sufficiently detailed justification.</t>
  </si>
  <si>
    <t>Return to this spreadsheet and go to the 'Paste Copy' tab.  Select and copy cells A2 to V33.</t>
  </si>
  <si>
    <t>Click the save icon at the top.</t>
  </si>
  <si>
    <t>In PM Web, click the Paste From Excel button.</t>
  </si>
  <si>
    <t>In PM Web, select Online Change Request under Change Management.</t>
  </si>
  <si>
    <t>For the 'Use Ctrl+V to paste your data' pop up, click OK.</t>
  </si>
  <si>
    <t>Hold down the ctrl button on your key board and press V to paste the data in PM Web.</t>
  </si>
  <si>
    <t>Click the Submit button</t>
  </si>
  <si>
    <t>Allowance Description</t>
  </si>
  <si>
    <t>Total of Allowances</t>
  </si>
  <si>
    <t xml:space="preserve">Superintendent(s) </t>
  </si>
  <si>
    <t xml:space="preserve">Safety Manager </t>
  </si>
  <si>
    <t xml:space="preserve">CPM Scheduler </t>
  </si>
  <si>
    <t xml:space="preserve">Project Executive </t>
  </si>
  <si>
    <t xml:space="preserve">Field Office Engineer </t>
  </si>
  <si>
    <t xml:space="preserve">Project Expeditor </t>
  </si>
  <si>
    <t xml:space="preserve">General Liability Insurance </t>
  </si>
  <si>
    <t>Other General Project Insurance</t>
  </si>
  <si>
    <t>Temporary Power Consumption (Offices)</t>
  </si>
  <si>
    <t>Temporary Power Consumption (General Site Use)</t>
  </si>
  <si>
    <t>Temporary Water and Sewer Consumption</t>
  </si>
  <si>
    <t>Temporary Water Hookup, Distribution &amp; Meters</t>
  </si>
  <si>
    <t>Temporary Electrical Hookup, Distribution &amp; Meters</t>
  </si>
  <si>
    <t>Temporary Telephone &amp; Network System Installation</t>
  </si>
  <si>
    <t>Temporary Telephone &amp; Internet Consumption Fees</t>
  </si>
  <si>
    <t>Temporary Fire Protection</t>
  </si>
  <si>
    <t>Temporary Heating &amp; Cooling</t>
  </si>
  <si>
    <t>Temporary Fencing</t>
  </si>
  <si>
    <t>Temporary Covered Walkways</t>
  </si>
  <si>
    <t>SWPPP Measures</t>
  </si>
  <si>
    <t>Temporary Entries and Truck Washes</t>
  </si>
  <si>
    <t>Street Cleaning (by G.C.)</t>
  </si>
  <si>
    <t>Traffic Control Measures</t>
  </si>
  <si>
    <t>Traffic Control Maintenance</t>
  </si>
  <si>
    <t>Temporary Barricades &amp; Signage</t>
  </si>
  <si>
    <t>Temporary Roads &amp; Walkways (install &amp; maintenance)</t>
  </si>
  <si>
    <t>Temporary Lighting</t>
  </si>
  <si>
    <t>Temporary Partitions &amp; Covered Floor Openings</t>
  </si>
  <si>
    <t>Temporary Toilets/Sanitary Measures</t>
  </si>
  <si>
    <t>Temporary Laydown (prep and restoration)</t>
  </si>
  <si>
    <t>Security System/Watchman</t>
  </si>
  <si>
    <t>Pre-construction Photo Documentation</t>
  </si>
  <si>
    <t>Progress Photos</t>
  </si>
  <si>
    <t>Temporary Protection (in-place work/adjacent structures)</t>
  </si>
  <si>
    <t>Temporary Weather Protection/Enclosures</t>
  </si>
  <si>
    <t>Trash Chutes</t>
  </si>
  <si>
    <t>Dumpsters (site and field offices)</t>
  </si>
  <si>
    <t>Security, Payment &amp; Perfonnance Bonds</t>
  </si>
  <si>
    <t>Field Offices &amp; Furnishings</t>
  </si>
  <si>
    <t>Job/Office Drayage</t>
  </si>
  <si>
    <t>Field Office Maintenance and Cleaning</t>
  </si>
  <si>
    <t>Storage Trailers</t>
  </si>
  <si>
    <t>Small Tools &amp; Consumables</t>
  </si>
  <si>
    <t>Mobilization &amp; Demobilization</t>
  </si>
  <si>
    <t>Monthly Cell Phone Expenses</t>
  </si>
  <si>
    <t>Job Site Communications (radios, chargers, etc.)</t>
  </si>
  <si>
    <t>Final Clean (general site, windows/glass, etc.)</t>
  </si>
  <si>
    <t>Job Office Supplies</t>
  </si>
  <si>
    <t>Job Site Computers, Copiers, Fax, Servers, etc.</t>
  </si>
  <si>
    <t>Postage &amp; Shipping Expenses</t>
  </si>
  <si>
    <t>Project Sign</t>
  </si>
  <si>
    <t>Drinking Water &amp; Supplies (site and offices)</t>
  </si>
  <si>
    <t>Incidental Construction Equipment, Fuel &amp; Drayage</t>
  </si>
  <si>
    <t>Materials Handling</t>
  </si>
  <si>
    <t>Document Imaging</t>
  </si>
  <si>
    <t>Parking Logistics</t>
  </si>
  <si>
    <t>Printing Costs</t>
  </si>
  <si>
    <t>Reproduction Costs</t>
  </si>
  <si>
    <t>As-built &amp; Record Document Preparation</t>
  </si>
  <si>
    <t>Partnering Costs</t>
  </si>
  <si>
    <t>Project Milestone Event Costs</t>
  </si>
  <si>
    <t>Employee I.D./Badging/Background Checks</t>
  </si>
  <si>
    <t>Safety Expenses</t>
  </si>
  <si>
    <t>Approved General Conditions Line Items and Cost Breakdown</t>
  </si>
  <si>
    <t>Project Management</t>
  </si>
  <si>
    <t>Cost</t>
  </si>
  <si>
    <t>Project Management Subtotal</t>
  </si>
  <si>
    <t>Bonds and Insurance (excluding any for Subcontractors)</t>
  </si>
  <si>
    <t>Builder's Risk Insurance (if applicable)</t>
  </si>
  <si>
    <t>Bonds and Insurance Subtotal</t>
  </si>
  <si>
    <t>Site Conditions</t>
  </si>
  <si>
    <t>Site Conditions Subtotal</t>
  </si>
  <si>
    <t>Field Office and Construction Supplies</t>
  </si>
  <si>
    <t>Field Office and Construction Supplies Subtotal</t>
  </si>
  <si>
    <t>GENERAL CONDITIONS TOTAL:</t>
  </si>
  <si>
    <t xml:space="preserve">   PPE for Staff &amp; Visitors</t>
  </si>
  <si>
    <t xml:space="preserve">   First Aid</t>
  </si>
  <si>
    <t xml:space="preserve">   Fall Protection (staff)</t>
  </si>
  <si>
    <t xml:space="preserve">   Safety Program Administration &amp; Training</t>
  </si>
  <si>
    <t xml:space="preserve">   Safety Incentives</t>
  </si>
  <si>
    <t xml:space="preserve">   Drug Testing</t>
  </si>
  <si>
    <t xml:space="preserve">   Safety Signage</t>
  </si>
  <si>
    <t>Construction Manager Name</t>
  </si>
  <si>
    <t>Project Name</t>
  </si>
  <si>
    <t>Contract Number</t>
  </si>
  <si>
    <t>Project Number</t>
  </si>
  <si>
    <t>GMP Number</t>
  </si>
  <si>
    <t>Cost of Work</t>
  </si>
  <si>
    <t>Schedule of Values</t>
  </si>
  <si>
    <t>Allowances</t>
  </si>
  <si>
    <t>Construction Contingency</t>
  </si>
  <si>
    <t>Percentage</t>
  </si>
  <si>
    <t>TOTAL</t>
  </si>
  <si>
    <t>A</t>
  </si>
  <si>
    <t>B</t>
  </si>
  <si>
    <t>C</t>
  </si>
  <si>
    <t>D</t>
  </si>
  <si>
    <t>E</t>
  </si>
  <si>
    <t>F</t>
  </si>
  <si>
    <t>CSI DIVISION/SECTION</t>
  </si>
  <si>
    <t>CSI DESCRIPTION OF WORK/SPECIFICATION SECTION</t>
  </si>
  <si>
    <t>ACTUAL LINE ITEM CONTRACT AMOUNT AT BUYOUT</t>
  </si>
  <si>
    <t>DELTA
(GMP TO ACTUAL)</t>
  </si>
  <si>
    <t>NOTES</t>
  </si>
  <si>
    <t>DIVISION 01</t>
  </si>
  <si>
    <t>GENERAL REQUIREMENTS</t>
  </si>
  <si>
    <t>DIVISION 02</t>
  </si>
  <si>
    <t>DIVISION 03</t>
  </si>
  <si>
    <t>CONCRETE</t>
  </si>
  <si>
    <t>DIVISION 04</t>
  </si>
  <si>
    <t>MASONRY</t>
  </si>
  <si>
    <t>DIVISION 05</t>
  </si>
  <si>
    <t>METALS</t>
  </si>
  <si>
    <t>DIVISION 06</t>
  </si>
  <si>
    <t>WOODS, PLASTICS &amp; COMPOSITES</t>
  </si>
  <si>
    <t>DIVISION 07</t>
  </si>
  <si>
    <t>THERMAL &amp; MOISTURE PROTECTION</t>
  </si>
  <si>
    <t>DIVISION 08</t>
  </si>
  <si>
    <t>OPENINGS</t>
  </si>
  <si>
    <t>DIVISION 09</t>
  </si>
  <si>
    <t>FINISHES</t>
  </si>
  <si>
    <t>DIVISION 10</t>
  </si>
  <si>
    <t>SPECIALTIES</t>
  </si>
  <si>
    <t>DIVISION 11</t>
  </si>
  <si>
    <t>EQUIPMENT</t>
  </si>
  <si>
    <t>DIVISION 12</t>
  </si>
  <si>
    <t>FURNISHINGS</t>
  </si>
  <si>
    <t>DIVISION 13</t>
  </si>
  <si>
    <t>DIVISION 14</t>
  </si>
  <si>
    <t>CONVEYING EQUIPMENT</t>
  </si>
  <si>
    <t>DIVISION 21</t>
  </si>
  <si>
    <t>FIRE SUPPRESSION</t>
  </si>
  <si>
    <t>DIVISION 22</t>
  </si>
  <si>
    <t>PLUMBING</t>
  </si>
  <si>
    <t>DIVISION 23</t>
  </si>
  <si>
    <t>HEATING, VENTILATING &amp; AIR CONDITIONING</t>
  </si>
  <si>
    <t>DIVISION 25</t>
  </si>
  <si>
    <t>INTEGRATED AUTOMATION - NOT USED</t>
  </si>
  <si>
    <t>DIVISION 26</t>
  </si>
  <si>
    <t>ELECTRICAL</t>
  </si>
  <si>
    <t>DIVISION 27</t>
  </si>
  <si>
    <t>COMMUNICATIONS</t>
  </si>
  <si>
    <t>DIVISION 28</t>
  </si>
  <si>
    <t>ELECTRONIC SAFETY &amp; SECURITY</t>
  </si>
  <si>
    <t>DIVISION 31</t>
  </si>
  <si>
    <t>EARTHWORK</t>
  </si>
  <si>
    <t>DIVISION 32</t>
  </si>
  <si>
    <t>EXTERIOR IMPROVEMENTS</t>
  </si>
  <si>
    <t>DIVISION 33</t>
  </si>
  <si>
    <t>UTILITIES</t>
  </si>
  <si>
    <t>SCHEDULE OF VALUES TOTAL</t>
  </si>
  <si>
    <t>Parking Permits</t>
  </si>
  <si>
    <t>EXISTING CONDITIONS</t>
  </si>
  <si>
    <t>SPECIAL CONSTRUCTION</t>
  </si>
  <si>
    <t xml:space="preserve">Field Office Support Staff </t>
  </si>
  <si>
    <t xml:space="preserve">Quality Assurance / Quality Control </t>
  </si>
  <si>
    <t xml:space="preserve">Project Manager(s) </t>
  </si>
  <si>
    <t xml:space="preserve">Assistant Superintendent(s) </t>
  </si>
  <si>
    <t>Number</t>
  </si>
  <si>
    <t>Listing of Included Alternatives</t>
  </si>
  <si>
    <t>LINE ITEM VALUE FOR INITIAL GMP</t>
  </si>
  <si>
    <t>LINE ITEM VALUE  GMP FOR APPROVED ALTERNATES</t>
  </si>
  <si>
    <t>Complete the Company, Project, Commitment, Description, and Record # fields</t>
  </si>
  <si>
    <r>
      <t>Under the Category field, select '</t>
    </r>
    <r>
      <rPr>
        <b/>
        <sz val="11"/>
        <color theme="1"/>
        <rFont val="Calibri"/>
        <family val="2"/>
        <scheme val="minor"/>
      </rPr>
      <t>Guaranteed Maximum Price Proposal</t>
    </r>
    <r>
      <rPr>
        <sz val="11"/>
        <color theme="1"/>
        <rFont val="Calibri"/>
        <family val="2"/>
        <scheme val="minor"/>
      </rPr>
      <t>' from the drop down menu.</t>
    </r>
  </si>
  <si>
    <t>Verify the 'Change Request Recap' section</t>
  </si>
  <si>
    <t>Go to Base Exhibit D-1 tab.</t>
  </si>
  <si>
    <t>Go to Base Sched of Values tab.</t>
  </si>
  <si>
    <t>Go to Base Allowance Summary</t>
  </si>
  <si>
    <t xml:space="preserve">Enter proposed amounts for approved General Condition line items. </t>
  </si>
  <si>
    <t xml:space="preserve">Enter the proposed cost for each applicable CSI division. </t>
  </si>
  <si>
    <t>Enter a description of each approved allowance and a proposed amount.</t>
  </si>
  <si>
    <t>Go to Base Proposed GMP tab.</t>
  </si>
  <si>
    <t xml:space="preserve">Summary of Proposed costs for Base GMP </t>
  </si>
  <si>
    <t xml:space="preserve">GMP Number - </t>
  </si>
  <si>
    <t>Summary of Proposed GMP costs Approved Add Alternates</t>
  </si>
  <si>
    <t>Enter proposed amounts for Construction Contingency</t>
  </si>
  <si>
    <t>Go to Alt Exhibit D-1 tab.</t>
  </si>
  <si>
    <t xml:space="preserve">Enter proposed amounts ONLY for additional General Conditions, if any, related to approved Add Alternates. </t>
  </si>
  <si>
    <t>Go to Alt Sched of Values tab.</t>
  </si>
  <si>
    <t xml:space="preserve">Enter the total proposed cost for each applicable CSI division for all approved Add Alternates. </t>
  </si>
  <si>
    <t>Go to Alt Allowance Summary</t>
  </si>
  <si>
    <t>Enter a description for any approved allowance and a proposed amount related to approved Add Alternates.</t>
  </si>
  <si>
    <t>Go to Alt Proposed GMP tab.</t>
  </si>
  <si>
    <t>Got to the Proposed GMP tab.</t>
  </si>
  <si>
    <t>Enter the Fee/Mark up percentage per the CMAR Contract.</t>
  </si>
  <si>
    <t>Fill in header information for Construction Manager Name, Contract Number, Project Name, Project Number and GMP Number.</t>
  </si>
  <si>
    <t>Enter proposed amounts for additional Construction Contingency, if any, related to approved Add Alternates.</t>
  </si>
  <si>
    <t>Once you have entered all the costs, click the Run Paste Copy button on the Contractor CP tab.  This prepares the data in the 'Paste Copy' tab for the cut/paste to PM Web performed in step 26.</t>
  </si>
  <si>
    <t>04-97-018888</t>
  </si>
  <si>
    <t>04-99-999999</t>
  </si>
  <si>
    <t>03-95-014110</t>
  </si>
  <si>
    <t>03-95-010000</t>
  </si>
  <si>
    <t>Construction Phase Fee from CMAR contract</t>
  </si>
  <si>
    <t>Attach a copy of this form in the 'Attachments' tab.</t>
  </si>
  <si>
    <t>03-00-000000</t>
  </si>
  <si>
    <t>03-02-020000</t>
  </si>
  <si>
    <t>03-03-030000</t>
  </si>
  <si>
    <t>03-04-040000</t>
  </si>
  <si>
    <t>03-05-050000</t>
  </si>
  <si>
    <t>03-06-060000</t>
  </si>
  <si>
    <t>03-07-070000</t>
  </si>
  <si>
    <t>03-08-080000</t>
  </si>
  <si>
    <t>03-09-090000</t>
  </si>
  <si>
    <t>03-10-100000</t>
  </si>
  <si>
    <t>03-11-110000</t>
  </si>
  <si>
    <t>03-12-120000</t>
  </si>
  <si>
    <t>03-13-130000</t>
  </si>
  <si>
    <t>03-14-140000</t>
  </si>
  <si>
    <t>03-21-210000</t>
  </si>
  <si>
    <t>03-22-220000</t>
  </si>
  <si>
    <t>03-23-230000</t>
  </si>
  <si>
    <t>03-25-250000</t>
  </si>
  <si>
    <t>03-26-260000</t>
  </si>
  <si>
    <t>03-27-270000</t>
  </si>
  <si>
    <t>03-28-280000</t>
  </si>
  <si>
    <t>03-31-310000</t>
  </si>
  <si>
    <t>03-32-320000</t>
  </si>
  <si>
    <t>03-33-330000</t>
  </si>
  <si>
    <t>03-34-340000</t>
  </si>
  <si>
    <t>03-35-350000</t>
  </si>
  <si>
    <t>03-44-440000</t>
  </si>
  <si>
    <t>03-46-460000</t>
  </si>
  <si>
    <t>DIVISION 34</t>
  </si>
  <si>
    <t>DIVISION 35</t>
  </si>
  <si>
    <t>DIVISION 36</t>
  </si>
  <si>
    <t>DIVISION 37</t>
  </si>
  <si>
    <t>TRANSPORTATION</t>
  </si>
  <si>
    <t>WATERWAY AND MARINA CONSTRUCTION</t>
  </si>
  <si>
    <t>POLLUTION AND WASTE CONTROL EQUIPMENT</t>
  </si>
  <si>
    <t>WATER AND WASTEWATER EQUIPMENT</t>
  </si>
  <si>
    <t>All light blue fields are unlocked for vendor input</t>
  </si>
  <si>
    <t>Construction Cost</t>
  </si>
  <si>
    <t>03-96-014119</t>
  </si>
  <si>
    <t>03-01-000000</t>
  </si>
  <si>
    <t>Woods, Plastics &amp; Composites</t>
  </si>
  <si>
    <t>Thermal &amp; Moisture Protection</t>
  </si>
  <si>
    <t>Equipment</t>
  </si>
  <si>
    <t>Furnishings</t>
  </si>
  <si>
    <t>Special Construction</t>
  </si>
  <si>
    <t>Heating, Ventilating &amp; Air Conditioning</t>
  </si>
  <si>
    <t>Integrated Automation - Not Used</t>
  </si>
  <si>
    <t>Communications</t>
  </si>
  <si>
    <t>Waterway And Marina Construction</t>
  </si>
  <si>
    <t>Pollution And Waste Control Equipment</t>
  </si>
  <si>
    <t>Water And Wastewater Equipment</t>
  </si>
  <si>
    <t>Contractor Fee And Mark Up</t>
  </si>
  <si>
    <t>General Conditions (less Insurance &amp; Bonds)</t>
  </si>
  <si>
    <t>TOTAL General Conditions</t>
  </si>
  <si>
    <t>GCs (Less Insurance &amp; Bonds)</t>
  </si>
  <si>
    <t>Construction Allowances</t>
  </si>
  <si>
    <t>Summary of costs for Base and Accepted Alternates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</si>
</sst>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Verdan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rgb="FF00008B"/>
      <name val="Verdana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rgb="FF00008B"/>
      <name val="Verdana"/>
      <family val="2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9"/>
      <color theme="0"/>
      <name val="Verdana"/>
      <family val="2"/>
    </font>
    <font>
      <sz val="10"/>
      <color theme="0"/>
      <name val="Consolas"/>
      <family val="3"/>
    </font>
  </fonts>
  <fills count="3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4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24" applyNumberFormat="0" applyFill="0" applyAlignment="0" applyProtection="0"/>
    <xf numFmtId="0" fontId="9" fillId="0" borderId="25" applyNumberFormat="0" applyFill="0" applyAlignment="0" applyProtection="0"/>
    <xf numFmtId="0" fontId="10" fillId="0" borderId="26" applyNumberFormat="0" applyFill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5" borderId="0" applyNumberFormat="0" applyBorder="0" applyAlignment="0" applyProtection="0"/>
    <xf numFmtId="0" fontId="13" fillId="6" borderId="0" applyNumberFormat="0" applyBorder="0" applyAlignment="0" applyProtection="0"/>
    <xf numFmtId="0" fontId="14" fillId="7" borderId="27" applyNumberFormat="0" applyAlignment="0" applyProtection="0"/>
    <xf numFmtId="0" fontId="15" fillId="8" borderId="28" applyNumberFormat="0" applyAlignment="0" applyProtection="0"/>
    <xf numFmtId="0" fontId="16" fillId="8" borderId="27" applyNumberFormat="0" applyAlignment="0" applyProtection="0"/>
    <xf numFmtId="0" fontId="17" fillId="0" borderId="29" applyNumberFormat="0" applyFill="0" applyAlignment="0" applyProtection="0"/>
    <xf numFmtId="0" fontId="18" fillId="9" borderId="30" applyNumberFormat="0" applyAlignment="0" applyProtection="0"/>
    <xf numFmtId="0" fontId="19" fillId="0" borderId="0" applyNumberFormat="0" applyFill="0" applyBorder="0" applyAlignment="0" applyProtection="0"/>
    <xf numFmtId="0" fontId="1" fillId="10" borderId="31" applyNumberFormat="0" applyFont="0" applyAlignment="0" applyProtection="0"/>
    <xf numFmtId="0" fontId="20" fillId="0" borderId="0" applyNumberFormat="0" applyFill="0" applyBorder="0" applyAlignment="0" applyProtection="0"/>
    <xf numFmtId="0" fontId="2" fillId="0" borderId="32" applyNumberFormat="0" applyFill="0" applyAlignment="0" applyProtection="0"/>
    <xf numFmtId="0" fontId="2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147">
    <xf numFmtId="0" fontId="0" fillId="0" borderId="0" xfId="0"/>
    <xf numFmtId="0" fontId="0" fillId="0" borderId="0" xfId="0" applyAlignment="1">
      <alignment horizontal="right"/>
    </xf>
    <xf numFmtId="49" fontId="3" fillId="0" borderId="2" xfId="0" applyNumberFormat="1" applyFont="1" applyBorder="1" applyAlignment="1">
      <alignment wrapText="1"/>
    </xf>
    <xf numFmtId="44" fontId="0" fillId="0" borderId="15" xfId="1" applyFont="1" applyBorder="1"/>
    <xf numFmtId="44" fontId="0" fillId="0" borderId="14" xfId="1" applyFont="1" applyBorder="1"/>
    <xf numFmtId="0" fontId="0" fillId="2" borderId="0" xfId="0" applyFill="1"/>
    <xf numFmtId="44" fontId="0" fillId="0" borderId="0" xfId="0" applyNumberFormat="1"/>
    <xf numFmtId="44" fontId="2" fillId="0" borderId="3" xfId="0" applyNumberFormat="1" applyFont="1" applyBorder="1"/>
    <xf numFmtId="0" fontId="2" fillId="0" borderId="3" xfId="0" applyFont="1" applyBorder="1"/>
    <xf numFmtId="0" fontId="3" fillId="0" borderId="2" xfId="0" applyFont="1" applyBorder="1" applyAlignment="1">
      <alignment wrapText="1"/>
    </xf>
    <xf numFmtId="0" fontId="6" fillId="3" borderId="0" xfId="0" applyFont="1" applyFill="1"/>
    <xf numFmtId="49" fontId="0" fillId="0" borderId="0" xfId="0" applyNumberFormat="1"/>
    <xf numFmtId="4" fontId="0" fillId="0" borderId="0" xfId="0" applyNumberFormat="1"/>
    <xf numFmtId="2" fontId="6" fillId="3" borderId="2" xfId="0" applyNumberFormat="1" applyFont="1" applyFill="1" applyBorder="1" applyAlignment="1">
      <alignment wrapText="1"/>
    </xf>
    <xf numFmtId="2" fontId="0" fillId="0" borderId="0" xfId="0" applyNumberFormat="1"/>
    <xf numFmtId="0" fontId="0" fillId="2" borderId="0" xfId="0" applyFill="1" applyProtection="1">
      <protection locked="0"/>
    </xf>
    <xf numFmtId="0" fontId="0" fillId="0" borderId="0" xfId="0" applyProtection="1">
      <protection locked="0"/>
    </xf>
    <xf numFmtId="0" fontId="0" fillId="0" borderId="0" xfId="0"/>
    <xf numFmtId="0" fontId="6" fillId="3" borderId="2" xfId="0" applyFont="1" applyFill="1" applyBorder="1" applyAlignment="1">
      <alignment wrapText="1"/>
    </xf>
    <xf numFmtId="0" fontId="22" fillId="0" borderId="2" xfId="0" applyFont="1" applyBorder="1" applyAlignment="1">
      <alignment wrapText="1"/>
    </xf>
    <xf numFmtId="0" fontId="0" fillId="0" borderId="0" xfId="0" applyProtection="1"/>
    <xf numFmtId="0" fontId="0" fillId="0" borderId="0" xfId="0" applyBorder="1" applyProtection="1"/>
    <xf numFmtId="164" fontId="0" fillId="0" borderId="17" xfId="1" applyNumberFormat="1" applyFont="1" applyBorder="1" applyProtection="1"/>
    <xf numFmtId="0" fontId="0" fillId="0" borderId="0" xfId="0" applyAlignment="1" applyProtection="1">
      <alignment horizontal="right"/>
    </xf>
    <xf numFmtId="0" fontId="6" fillId="0" borderId="0" xfId="0" applyFont="1" applyFill="1"/>
    <xf numFmtId="0" fontId="0" fillId="0" borderId="0" xfId="0" applyFill="1"/>
    <xf numFmtId="0" fontId="0" fillId="0" borderId="0" xfId="0" applyFill="1" applyBorder="1"/>
    <xf numFmtId="0" fontId="0" fillId="0" borderId="0" xfId="0" applyNumberFormat="1"/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0" fillId="0" borderId="0" xfId="0" quotePrefix="1" applyAlignment="1">
      <alignment horizontal="right" vertical="center"/>
    </xf>
    <xf numFmtId="0" fontId="0" fillId="0" borderId="0" xfId="0" applyAlignment="1">
      <alignment horizontal="right" vertical="center"/>
    </xf>
    <xf numFmtId="0" fontId="23" fillId="0" borderId="0" xfId="0" applyFont="1" applyAlignment="1">
      <alignment horizontal="left"/>
    </xf>
    <xf numFmtId="0" fontId="2" fillId="35" borderId="0" xfId="0" applyFont="1" applyFill="1" applyAlignment="1">
      <alignment horizontal="center" wrapText="1"/>
    </xf>
    <xf numFmtId="0" fontId="2" fillId="0" borderId="0" xfId="0" applyFont="1"/>
    <xf numFmtId="164" fontId="0" fillId="0" borderId="0" xfId="1" applyNumberFormat="1" applyFont="1"/>
    <xf numFmtId="0" fontId="2" fillId="0" borderId="22" xfId="0" applyFont="1" applyBorder="1"/>
    <xf numFmtId="0" fontId="2" fillId="0" borderId="23" xfId="0" applyFont="1" applyBorder="1"/>
    <xf numFmtId="0" fontId="0" fillId="0" borderId="12" xfId="0" applyBorder="1"/>
    <xf numFmtId="0" fontId="0" fillId="0" borderId="33" xfId="0" applyBorder="1"/>
    <xf numFmtId="0" fontId="0" fillId="0" borderId="1" xfId="0" applyBorder="1"/>
    <xf numFmtId="0" fontId="2" fillId="0" borderId="21" xfId="0" applyFont="1" applyBorder="1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2" fillId="0" borderId="11" xfId="0" applyFont="1" applyBorder="1"/>
    <xf numFmtId="164" fontId="2" fillId="0" borderId="23" xfId="1" applyNumberFormat="1" applyFont="1" applyBorder="1"/>
    <xf numFmtId="0" fontId="2" fillId="0" borderId="9" xfId="0" applyFont="1" applyBorder="1" applyAlignment="1">
      <alignment horizontal="right"/>
    </xf>
    <xf numFmtId="164" fontId="2" fillId="0" borderId="10" xfId="1" applyNumberFormat="1" applyFont="1" applyBorder="1"/>
    <xf numFmtId="0" fontId="2" fillId="35" borderId="16" xfId="0" applyFont="1" applyFill="1" applyBorder="1"/>
    <xf numFmtId="0" fontId="2" fillId="35" borderId="18" xfId="0" applyFont="1" applyFill="1" applyBorder="1" applyAlignment="1">
      <alignment horizontal="right" vertical="center"/>
    </xf>
    <xf numFmtId="164" fontId="2" fillId="35" borderId="19" xfId="1" applyNumberFormat="1" applyFont="1" applyFill="1" applyBorder="1"/>
    <xf numFmtId="164" fontId="2" fillId="0" borderId="34" xfId="1" applyNumberFormat="1" applyFont="1" applyBorder="1"/>
    <xf numFmtId="164" fontId="0" fillId="0" borderId="0" xfId="1" applyNumberFormat="1" applyFont="1" applyProtection="1">
      <protection locked="0"/>
    </xf>
    <xf numFmtId="164" fontId="0" fillId="0" borderId="0" xfId="1" applyNumberFormat="1" applyFont="1" applyProtection="1"/>
    <xf numFmtId="0" fontId="0" fillId="0" borderId="12" xfId="0" applyBorder="1" applyProtection="1"/>
    <xf numFmtId="164" fontId="0" fillId="0" borderId="13" xfId="1" applyNumberFormat="1" applyFont="1" applyBorder="1" applyProtection="1"/>
    <xf numFmtId="0" fontId="0" fillId="0" borderId="33" xfId="0" applyBorder="1" applyProtection="1"/>
    <xf numFmtId="0" fontId="0" fillId="0" borderId="16" xfId="0" applyBorder="1" applyProtection="1"/>
    <xf numFmtId="0" fontId="0" fillId="0" borderId="18" xfId="0" applyBorder="1" applyProtection="1"/>
    <xf numFmtId="0" fontId="0" fillId="0" borderId="4" xfId="0" applyBorder="1" applyProtection="1"/>
    <xf numFmtId="0" fontId="0" fillId="0" borderId="5" xfId="0" applyBorder="1" applyProtection="1"/>
    <xf numFmtId="164" fontId="0" fillId="0" borderId="35" xfId="1" applyNumberFormat="1" applyFont="1" applyBorder="1" applyProtection="1"/>
    <xf numFmtId="0" fontId="0" fillId="0" borderId="21" xfId="0" applyBorder="1" applyProtection="1"/>
    <xf numFmtId="0" fontId="0" fillId="0" borderId="20" xfId="0" applyBorder="1" applyProtection="1"/>
    <xf numFmtId="0" fontId="0" fillId="0" borderId="8" xfId="0" applyBorder="1" applyAlignment="1" applyProtection="1">
      <alignment horizontal="right"/>
    </xf>
    <xf numFmtId="164" fontId="0" fillId="0" borderId="10" xfId="1" applyNumberFormat="1" applyFont="1" applyBorder="1" applyProtection="1"/>
    <xf numFmtId="0" fontId="0" fillId="0" borderId="8" xfId="0" applyBorder="1" applyProtection="1"/>
    <xf numFmtId="0" fontId="0" fillId="0" borderId="9" xfId="0" applyBorder="1" applyProtection="1"/>
    <xf numFmtId="164" fontId="2" fillId="35" borderId="19" xfId="1" applyNumberFormat="1" applyFont="1" applyFill="1" applyBorder="1" applyProtection="1"/>
    <xf numFmtId="0" fontId="2" fillId="35" borderId="21" xfId="0" applyFont="1" applyFill="1" applyBorder="1" applyProtection="1"/>
    <xf numFmtId="0" fontId="24" fillId="0" borderId="36" xfId="0" applyFont="1" applyFill="1" applyBorder="1" applyAlignment="1">
      <alignment horizontal="center" wrapText="1"/>
    </xf>
    <xf numFmtId="0" fontId="24" fillId="0" borderId="38" xfId="0" applyFont="1" applyFill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left" wrapText="1"/>
    </xf>
    <xf numFmtId="0" fontId="2" fillId="0" borderId="4" xfId="0" applyFont="1" applyBorder="1"/>
    <xf numFmtId="0" fontId="2" fillId="0" borderId="5" xfId="0" applyFont="1" applyBorder="1" applyAlignment="1">
      <alignment wrapText="1"/>
    </xf>
    <xf numFmtId="0" fontId="2" fillId="0" borderId="6" xfId="0" applyFont="1" applyBorder="1"/>
    <xf numFmtId="0" fontId="2" fillId="0" borderId="8" xfId="0" applyFont="1" applyBorder="1"/>
    <xf numFmtId="6" fontId="25" fillId="35" borderId="37" xfId="0" applyNumberFormat="1" applyFont="1" applyFill="1" applyBorder="1"/>
    <xf numFmtId="0" fontId="2" fillId="0" borderId="0" xfId="0" applyFont="1" applyFill="1" applyBorder="1"/>
    <xf numFmtId="0" fontId="2" fillId="0" borderId="1" xfId="0" applyFont="1" applyFill="1" applyBorder="1"/>
    <xf numFmtId="164" fontId="0" fillId="0" borderId="19" xfId="1" applyNumberFormat="1" applyFont="1" applyFill="1" applyBorder="1" applyProtection="1"/>
    <xf numFmtId="164" fontId="0" fillId="2" borderId="7" xfId="1" applyNumberFormat="1" applyFont="1" applyFill="1" applyBorder="1"/>
    <xf numFmtId="0" fontId="0" fillId="2" borderId="1" xfId="0" applyFill="1" applyBorder="1"/>
    <xf numFmtId="0" fontId="0" fillId="2" borderId="1" xfId="0" applyFill="1" applyBorder="1" applyAlignment="1">
      <alignment wrapText="1"/>
    </xf>
    <xf numFmtId="0" fontId="0" fillId="2" borderId="0" xfId="0" applyFill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</xf>
    <xf numFmtId="10" fontId="0" fillId="0" borderId="9" xfId="2" applyNumberFormat="1" applyFont="1" applyFill="1" applyBorder="1" applyProtection="1"/>
    <xf numFmtId="0" fontId="2" fillId="36" borderId="21" xfId="0" applyFont="1" applyFill="1" applyBorder="1" applyProtection="1"/>
    <xf numFmtId="164" fontId="2" fillId="36" borderId="19" xfId="1" applyNumberFormat="1" applyFont="1" applyFill="1" applyBorder="1" applyProtection="1"/>
    <xf numFmtId="0" fontId="2" fillId="0" borderId="9" xfId="0" applyFont="1" applyBorder="1" applyAlignment="1">
      <alignment wrapText="1"/>
    </xf>
    <xf numFmtId="0" fontId="0" fillId="2" borderId="0" xfId="0" applyFill="1" applyAlignment="1">
      <alignment horizontal="right"/>
    </xf>
    <xf numFmtId="0" fontId="26" fillId="0" borderId="0" xfId="0" applyFont="1" applyFill="1" applyBorder="1" applyAlignment="1">
      <alignment wrapText="1"/>
    </xf>
    <xf numFmtId="0" fontId="26" fillId="0" borderId="0" xfId="0" applyNumberFormat="1" applyFont="1" applyFill="1" applyBorder="1" applyAlignment="1">
      <alignment wrapText="1"/>
    </xf>
    <xf numFmtId="2" fontId="26" fillId="0" borderId="0" xfId="0" applyNumberFormat="1" applyFont="1" applyFill="1" applyBorder="1" applyAlignment="1">
      <alignment wrapText="1"/>
    </xf>
    <xf numFmtId="0" fontId="26" fillId="0" borderId="0" xfId="0" applyFont="1" applyFill="1" applyBorder="1"/>
    <xf numFmtId="0" fontId="21" fillId="0" borderId="0" xfId="0" applyFont="1" applyFill="1" applyBorder="1"/>
    <xf numFmtId="0" fontId="27" fillId="0" borderId="0" xfId="0" applyFont="1" applyFill="1" applyBorder="1"/>
    <xf numFmtId="0" fontId="21" fillId="0" borderId="0" xfId="0" applyNumberFormat="1" applyFont="1" applyFill="1" applyBorder="1"/>
    <xf numFmtId="2" fontId="21" fillId="0" borderId="0" xfId="0" applyNumberFormat="1" applyFont="1" applyFill="1" applyBorder="1"/>
    <xf numFmtId="0" fontId="6" fillId="37" borderId="0" xfId="0" applyFont="1" applyFill="1"/>
    <xf numFmtId="2" fontId="22" fillId="0" borderId="2" xfId="0" applyNumberFormat="1" applyFont="1" applyBorder="1" applyAlignment="1">
      <alignment wrapText="1"/>
    </xf>
    <xf numFmtId="10" fontId="0" fillId="2" borderId="9" xfId="2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6" fontId="0" fillId="2" borderId="5" xfId="0" applyNumberFormat="1" applyFill="1" applyBorder="1" applyAlignment="1" applyProtection="1">
      <protection locked="0"/>
    </xf>
    <xf numFmtId="6" fontId="0" fillId="2" borderId="1" xfId="0" applyNumberFormat="1" applyFill="1" applyBorder="1" applyProtection="1">
      <protection locked="0"/>
    </xf>
    <xf numFmtId="6" fontId="0" fillId="2" borderId="9" xfId="0" applyNumberForma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0" fontId="0" fillId="2" borderId="4" xfId="0" applyFill="1" applyBorder="1" applyProtection="1">
      <protection locked="0"/>
    </xf>
    <xf numFmtId="164" fontId="0" fillId="2" borderId="35" xfId="1" applyNumberFormat="1" applyFont="1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8" xfId="0" applyFill="1" applyBorder="1" applyProtection="1">
      <protection locked="0"/>
    </xf>
    <xf numFmtId="164" fontId="0" fillId="2" borderId="10" xfId="1" applyNumberFormat="1" applyFont="1" applyFill="1" applyBorder="1" applyProtection="1">
      <protection locked="0"/>
    </xf>
    <xf numFmtId="0" fontId="0" fillId="0" borderId="39" xfId="0" applyBorder="1" applyAlignment="1" applyProtection="1">
      <alignment horizontal="right"/>
    </xf>
    <xf numFmtId="10" fontId="0" fillId="0" borderId="40" xfId="2" applyNumberFormat="1" applyFont="1" applyFill="1" applyBorder="1" applyProtection="1"/>
    <xf numFmtId="164" fontId="0" fillId="0" borderId="41" xfId="1" applyNumberFormat="1" applyFont="1" applyBorder="1" applyProtection="1"/>
    <xf numFmtId="164" fontId="2" fillId="0" borderId="17" xfId="1" applyNumberFormat="1" applyFont="1" applyBorder="1" applyProtection="1"/>
    <xf numFmtId="0" fontId="0" fillId="0" borderId="0" xfId="0" applyFill="1" applyBorder="1" applyProtection="1"/>
    <xf numFmtId="10" fontId="0" fillId="0" borderId="40" xfId="2" applyNumberFormat="1" applyFont="1" applyFill="1" applyBorder="1" applyProtection="1">
      <protection locked="0"/>
    </xf>
    <xf numFmtId="44" fontId="0" fillId="0" borderId="41" xfId="1" applyFont="1" applyBorder="1" applyProtection="1"/>
    <xf numFmtId="0" fontId="24" fillId="37" borderId="38" xfId="0" applyFont="1" applyFill="1" applyBorder="1" applyAlignment="1">
      <alignment horizontal="center" wrapText="1"/>
    </xf>
    <xf numFmtId="6" fontId="0" fillId="37" borderId="5" xfId="0" applyNumberFormat="1" applyFill="1" applyBorder="1" applyProtection="1">
      <protection locked="0"/>
    </xf>
    <xf numFmtId="6" fontId="0" fillId="37" borderId="5" xfId="0" applyNumberFormat="1" applyFill="1" applyBorder="1" applyAlignment="1" applyProtection="1">
      <alignment horizontal="center"/>
      <protection locked="0"/>
    </xf>
    <xf numFmtId="0" fontId="0" fillId="37" borderId="35" xfId="0" applyFill="1" applyBorder="1" applyProtection="1">
      <protection locked="0"/>
    </xf>
    <xf numFmtId="6" fontId="0" fillId="37" borderId="1" xfId="0" applyNumberFormat="1" applyFill="1" applyBorder="1" applyProtection="1">
      <protection locked="0"/>
    </xf>
    <xf numFmtId="6" fontId="0" fillId="37" borderId="1" xfId="0" applyNumberFormat="1" applyFill="1" applyBorder="1" applyAlignment="1" applyProtection="1">
      <alignment horizontal="center"/>
      <protection locked="0"/>
    </xf>
    <xf numFmtId="0" fontId="0" fillId="37" borderId="7" xfId="0" applyFill="1" applyBorder="1" applyProtection="1">
      <protection locked="0"/>
    </xf>
    <xf numFmtId="6" fontId="0" fillId="37" borderId="9" xfId="0" applyNumberFormat="1" applyFill="1" applyBorder="1" applyProtection="1">
      <protection locked="0"/>
    </xf>
    <xf numFmtId="6" fontId="0" fillId="37" borderId="9" xfId="0" applyNumberFormat="1" applyFill="1" applyBorder="1" applyAlignment="1" applyProtection="1">
      <alignment horizontal="center"/>
      <protection locked="0"/>
    </xf>
    <xf numFmtId="0" fontId="0" fillId="37" borderId="10" xfId="0" applyFill="1" applyBorder="1" applyProtection="1">
      <protection locked="0"/>
    </xf>
    <xf numFmtId="6" fontId="25" fillId="37" borderId="37" xfId="0" applyNumberFormat="1" applyFont="1" applyFill="1" applyBorder="1"/>
    <xf numFmtId="5" fontId="25" fillId="37" borderId="37" xfId="0" applyNumberFormat="1" applyFont="1" applyFill="1" applyBorder="1"/>
    <xf numFmtId="0" fontId="25" fillId="37" borderId="37" xfId="0" applyFont="1" applyFill="1" applyBorder="1"/>
    <xf numFmtId="0" fontId="24" fillId="37" borderId="36" xfId="0" applyFont="1" applyFill="1" applyBorder="1" applyAlignment="1">
      <alignment horizontal="center" wrapText="1"/>
    </xf>
    <xf numFmtId="0" fontId="22" fillId="0" borderId="42" xfId="0" applyFont="1" applyBorder="1" applyAlignment="1">
      <alignment wrapText="1"/>
    </xf>
    <xf numFmtId="0" fontId="22" fillId="0" borderId="42" xfId="0" applyNumberFormat="1" applyFont="1" applyBorder="1" applyAlignment="1">
      <alignment wrapText="1"/>
    </xf>
    <xf numFmtId="0" fontId="21" fillId="0" borderId="0" xfId="0" applyFont="1" applyFill="1"/>
    <xf numFmtId="0" fontId="27" fillId="0" borderId="0" xfId="0" applyFont="1" applyFill="1"/>
    <xf numFmtId="0" fontId="21" fillId="0" borderId="0" xfId="0" applyNumberFormat="1" applyFont="1" applyFill="1"/>
    <xf numFmtId="2" fontId="21" fillId="0" borderId="0" xfId="0" applyNumberFormat="1" applyFont="1" applyFill="1"/>
    <xf numFmtId="0" fontId="22" fillId="0" borderId="2" xfId="0" applyNumberFormat="1" applyFont="1" applyBorder="1" applyAlignment="1">
      <alignment wrapText="1"/>
    </xf>
    <xf numFmtId="0" fontId="2" fillId="0" borderId="0" xfId="0" applyFont="1" applyProtection="1"/>
    <xf numFmtId="0" fontId="25" fillId="0" borderId="37" xfId="0" applyFont="1" applyFill="1" applyBorder="1" applyAlignment="1">
      <alignment horizontal="right" wrapText="1"/>
    </xf>
    <xf numFmtId="0" fontId="25" fillId="0" borderId="37" xfId="0" applyFont="1" applyFill="1" applyBorder="1" applyAlignment="1">
      <alignment horizontal="right"/>
    </xf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</cellXfs>
  <cellStyles count="4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urrency" xfId="1" builtinId="4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Percent" xfId="2" builtinId="5"/>
    <cellStyle name="Title" xfId="3" builtinId="15" customBuiltin="1"/>
    <cellStyle name="Total" xfId="19" builtinId="25" customBuiltin="1"/>
    <cellStyle name="Warning Text" xfId="1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llowance%20Expenditure%20Authorization%20Form%20-%20Oct%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Paste Copy"/>
      <sheetName val="Contractor AEAR"/>
      <sheetName val="Subcontractor1"/>
      <sheetName val="Subcontractor2"/>
      <sheetName val="Subcontractor3"/>
      <sheetName val="Roll Up"/>
      <sheetName val="info Gri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A2">
            <v>0</v>
          </cell>
          <cell r="B2" t="str">
            <v>03-01-000000</v>
          </cell>
          <cell r="C2" t="str">
            <v>General Requirements</v>
          </cell>
          <cell r="D2" t="str">
            <v>USD - Dollars (USA)</v>
          </cell>
          <cell r="E2">
            <v>0</v>
          </cell>
          <cell r="F2">
            <v>0</v>
          </cell>
          <cell r="G2" t="b">
            <v>0</v>
          </cell>
          <cell r="I2">
            <v>0</v>
          </cell>
        </row>
        <row r="3">
          <cell r="A3">
            <v>0</v>
          </cell>
          <cell r="B3" t="str">
            <v>03-02-020000</v>
          </cell>
          <cell r="C3" t="str">
            <v>Existing Conditions</v>
          </cell>
          <cell r="D3" t="str">
            <v>USD - Dollars (USA)</v>
          </cell>
          <cell r="E3">
            <v>0</v>
          </cell>
          <cell r="F3">
            <v>0</v>
          </cell>
          <cell r="G3" t="b">
            <v>0</v>
          </cell>
        </row>
        <row r="4">
          <cell r="A4">
            <v>0</v>
          </cell>
          <cell r="B4" t="str">
            <v>03-03-030000</v>
          </cell>
          <cell r="C4" t="str">
            <v>Concrete</v>
          </cell>
          <cell r="D4" t="str">
            <v>USD - Dollars (USA)</v>
          </cell>
          <cell r="E4">
            <v>0</v>
          </cell>
          <cell r="F4">
            <v>0</v>
          </cell>
          <cell r="G4" t="b">
            <v>0</v>
          </cell>
        </row>
        <row r="5">
          <cell r="A5">
            <v>0</v>
          </cell>
          <cell r="B5" t="str">
            <v>03-04-040000</v>
          </cell>
          <cell r="C5" t="str">
            <v>Masonry</v>
          </cell>
          <cell r="D5" t="str">
            <v>USD - Dollars (USA)</v>
          </cell>
          <cell r="E5">
            <v>0</v>
          </cell>
          <cell r="F5">
            <v>0</v>
          </cell>
          <cell r="G5" t="b">
            <v>0</v>
          </cell>
        </row>
        <row r="6">
          <cell r="A6">
            <v>0</v>
          </cell>
          <cell r="B6" t="str">
            <v>03-05-050000</v>
          </cell>
          <cell r="C6" t="str">
            <v>Metals</v>
          </cell>
          <cell r="D6" t="str">
            <v>USD - Dollars (USA)</v>
          </cell>
          <cell r="E6">
            <v>0</v>
          </cell>
          <cell r="F6">
            <v>0</v>
          </cell>
          <cell r="G6" t="b">
            <v>0</v>
          </cell>
        </row>
        <row r="7">
          <cell r="A7">
            <v>0</v>
          </cell>
          <cell r="B7" t="str">
            <v>03-06-060000</v>
          </cell>
          <cell r="C7" t="str">
            <v>Wood, Plastics, Composites</v>
          </cell>
          <cell r="D7" t="str">
            <v>USD - Dollars (USA)</v>
          </cell>
          <cell r="E7">
            <v>0</v>
          </cell>
          <cell r="F7">
            <v>0</v>
          </cell>
          <cell r="G7" t="b">
            <v>0</v>
          </cell>
        </row>
        <row r="8">
          <cell r="A8">
            <v>0</v>
          </cell>
          <cell r="B8" t="str">
            <v>03-07-070000</v>
          </cell>
          <cell r="C8" t="str">
            <v>Thermal and Moisture Protection</v>
          </cell>
          <cell r="D8" t="str">
            <v>USD - Dollars (USA)</v>
          </cell>
          <cell r="E8">
            <v>0</v>
          </cell>
          <cell r="F8">
            <v>0</v>
          </cell>
          <cell r="G8" t="b">
            <v>0</v>
          </cell>
        </row>
        <row r="9">
          <cell r="A9">
            <v>0</v>
          </cell>
          <cell r="B9" t="str">
            <v>03-08-080000</v>
          </cell>
          <cell r="C9" t="str">
            <v>Openings</v>
          </cell>
          <cell r="D9" t="str">
            <v>USD - Dollars (USA)</v>
          </cell>
          <cell r="E9">
            <v>0</v>
          </cell>
          <cell r="F9">
            <v>0</v>
          </cell>
          <cell r="G9" t="b">
            <v>0</v>
          </cell>
        </row>
        <row r="10">
          <cell r="A10">
            <v>0</v>
          </cell>
          <cell r="B10" t="str">
            <v>03-09-090000</v>
          </cell>
          <cell r="C10" t="str">
            <v>Finishes</v>
          </cell>
          <cell r="D10" t="str">
            <v>USD - Dollars (USA)</v>
          </cell>
          <cell r="E10">
            <v>0</v>
          </cell>
          <cell r="F10">
            <v>0</v>
          </cell>
          <cell r="G10" t="b">
            <v>0</v>
          </cell>
        </row>
        <row r="11">
          <cell r="A11">
            <v>0</v>
          </cell>
          <cell r="B11" t="str">
            <v>03-10-100000</v>
          </cell>
          <cell r="C11" t="str">
            <v>Specialties</v>
          </cell>
          <cell r="D11" t="str">
            <v>USD - Dollars (USA)</v>
          </cell>
          <cell r="E11">
            <v>0</v>
          </cell>
          <cell r="F11">
            <v>0</v>
          </cell>
          <cell r="G11" t="b">
            <v>0</v>
          </cell>
        </row>
        <row r="12">
          <cell r="A12">
            <v>0</v>
          </cell>
          <cell r="B12" t="str">
            <v>03-11-110000</v>
          </cell>
          <cell r="C12" t="str">
            <v>Contractor Provided Equipment</v>
          </cell>
          <cell r="D12" t="str">
            <v>USD - Dollars (USA)</v>
          </cell>
          <cell r="E12">
            <v>0</v>
          </cell>
          <cell r="F12">
            <v>0</v>
          </cell>
          <cell r="G12" t="b">
            <v>0</v>
          </cell>
        </row>
        <row r="13">
          <cell r="A13">
            <v>0</v>
          </cell>
          <cell r="B13" t="str">
            <v>03-12-120000</v>
          </cell>
          <cell r="C13" t="str">
            <v>Contractor Provided Fixtures and Furnishings</v>
          </cell>
          <cell r="D13" t="str">
            <v>USD - Dollars (USA)</v>
          </cell>
          <cell r="E13">
            <v>0</v>
          </cell>
          <cell r="F13">
            <v>0</v>
          </cell>
          <cell r="G13" t="b">
            <v>0</v>
          </cell>
        </row>
        <row r="14">
          <cell r="A14">
            <v>0</v>
          </cell>
          <cell r="B14" t="str">
            <v>03-13-130000</v>
          </cell>
          <cell r="C14" t="str">
            <v>Specialty Construction</v>
          </cell>
          <cell r="D14" t="str">
            <v>USD - Dollars (USA)</v>
          </cell>
          <cell r="E14">
            <v>0</v>
          </cell>
          <cell r="F14">
            <v>0</v>
          </cell>
          <cell r="G14" t="b">
            <v>0</v>
          </cell>
        </row>
        <row r="15">
          <cell r="A15">
            <v>0</v>
          </cell>
          <cell r="B15" t="str">
            <v>03-14-140000</v>
          </cell>
          <cell r="C15" t="str">
            <v>Conveying Equipment</v>
          </cell>
          <cell r="D15" t="str">
            <v>USD - Dollars (USA)</v>
          </cell>
          <cell r="E15">
            <v>0</v>
          </cell>
          <cell r="F15">
            <v>0</v>
          </cell>
          <cell r="G15" t="b">
            <v>0</v>
          </cell>
        </row>
        <row r="16">
          <cell r="A16">
            <v>0</v>
          </cell>
          <cell r="B16" t="str">
            <v>03-21-210000</v>
          </cell>
          <cell r="C16" t="str">
            <v>Fire Suppression</v>
          </cell>
          <cell r="D16" t="str">
            <v>USD - Dollars (USA)</v>
          </cell>
          <cell r="E16">
            <v>0</v>
          </cell>
          <cell r="F16">
            <v>0</v>
          </cell>
          <cell r="G16" t="b">
            <v>0</v>
          </cell>
        </row>
        <row r="17">
          <cell r="A17">
            <v>0</v>
          </cell>
          <cell r="B17" t="str">
            <v>03-22-220000</v>
          </cell>
          <cell r="C17" t="str">
            <v>Plumbing</v>
          </cell>
          <cell r="D17" t="str">
            <v>USD - Dollars (USA)</v>
          </cell>
          <cell r="E17">
            <v>0</v>
          </cell>
          <cell r="F17">
            <v>0</v>
          </cell>
          <cell r="G17" t="b">
            <v>0</v>
          </cell>
        </row>
        <row r="18">
          <cell r="A18">
            <v>0</v>
          </cell>
          <cell r="B18" t="str">
            <v>03-23-230000</v>
          </cell>
          <cell r="C18" t="str">
            <v>HVAC</v>
          </cell>
          <cell r="D18" t="str">
            <v>USD - Dollars (USA)</v>
          </cell>
          <cell r="E18">
            <v>0</v>
          </cell>
          <cell r="F18">
            <v>0</v>
          </cell>
          <cell r="G18" t="b">
            <v>0</v>
          </cell>
        </row>
        <row r="19">
          <cell r="A19">
            <v>0</v>
          </cell>
          <cell r="B19" t="str">
            <v>03-25-250000</v>
          </cell>
          <cell r="C19" t="str">
            <v>Integrated Automation</v>
          </cell>
          <cell r="D19" t="str">
            <v>USD - Dollars (USA)</v>
          </cell>
          <cell r="E19">
            <v>0</v>
          </cell>
          <cell r="F19">
            <v>0</v>
          </cell>
          <cell r="G19" t="b">
            <v>0</v>
          </cell>
        </row>
        <row r="20">
          <cell r="A20">
            <v>0</v>
          </cell>
          <cell r="B20" t="str">
            <v>03-26-260000</v>
          </cell>
          <cell r="C20" t="str">
            <v>Electrical</v>
          </cell>
          <cell r="D20" t="str">
            <v>USD - Dollars (USA)</v>
          </cell>
          <cell r="E20">
            <v>0</v>
          </cell>
          <cell r="F20">
            <v>0</v>
          </cell>
          <cell r="G20" t="b">
            <v>0</v>
          </cell>
        </row>
        <row r="21">
          <cell r="A21">
            <v>0</v>
          </cell>
          <cell r="B21" t="str">
            <v>03-27-270000</v>
          </cell>
          <cell r="C21" t="str">
            <v>Contractor Provided Communications</v>
          </cell>
          <cell r="D21" t="str">
            <v>USD - Dollars (USA)</v>
          </cell>
          <cell r="E21">
            <v>0</v>
          </cell>
          <cell r="F21">
            <v>0</v>
          </cell>
          <cell r="G21" t="b">
            <v>0</v>
          </cell>
        </row>
        <row r="22">
          <cell r="A22">
            <v>0</v>
          </cell>
          <cell r="B22" t="str">
            <v>03-28-280000</v>
          </cell>
          <cell r="C22" t="str">
            <v>Electronic Safety &amp; Security</v>
          </cell>
          <cell r="D22" t="str">
            <v>USD - Dollars (USA)</v>
          </cell>
          <cell r="E22">
            <v>0</v>
          </cell>
          <cell r="F22">
            <v>0</v>
          </cell>
          <cell r="G22" t="b">
            <v>0</v>
          </cell>
        </row>
        <row r="23">
          <cell r="A23">
            <v>0</v>
          </cell>
          <cell r="B23" t="str">
            <v>03-31-310000</v>
          </cell>
          <cell r="C23" t="str">
            <v>Earthwork</v>
          </cell>
          <cell r="D23" t="str">
            <v>USD - Dollars (USA)</v>
          </cell>
          <cell r="E23">
            <v>0</v>
          </cell>
          <cell r="F23">
            <v>0</v>
          </cell>
          <cell r="G23" t="b">
            <v>0</v>
          </cell>
        </row>
        <row r="24">
          <cell r="A24">
            <v>0</v>
          </cell>
          <cell r="B24" t="str">
            <v>03-32-320000</v>
          </cell>
          <cell r="C24" t="str">
            <v>Exterior Improvements</v>
          </cell>
          <cell r="D24" t="str">
            <v>USD - Dollars (USA)</v>
          </cell>
          <cell r="E24">
            <v>0</v>
          </cell>
          <cell r="F24">
            <v>0</v>
          </cell>
          <cell r="G24" t="b">
            <v>0</v>
          </cell>
        </row>
        <row r="25">
          <cell r="A25">
            <v>0</v>
          </cell>
          <cell r="B25" t="str">
            <v>03-33-330000</v>
          </cell>
          <cell r="C25" t="str">
            <v>Utilities</v>
          </cell>
          <cell r="D25" t="str">
            <v>USD - Dollars (USA)</v>
          </cell>
          <cell r="E25">
            <v>0</v>
          </cell>
          <cell r="F25">
            <v>0</v>
          </cell>
          <cell r="G25" t="b">
            <v>0</v>
          </cell>
        </row>
        <row r="26">
          <cell r="A26">
            <v>0</v>
          </cell>
          <cell r="B26" t="str">
            <v>03-34-340000</v>
          </cell>
          <cell r="C26" t="str">
            <v>Transportation</v>
          </cell>
          <cell r="D26" t="str">
            <v>USD - Dollars (USA)</v>
          </cell>
          <cell r="E26">
            <v>0</v>
          </cell>
          <cell r="F26">
            <v>0</v>
          </cell>
          <cell r="G26" t="b">
            <v>0</v>
          </cell>
        </row>
        <row r="27">
          <cell r="A27">
            <v>0</v>
          </cell>
          <cell r="B27" t="str">
            <v>03-35-350000</v>
          </cell>
          <cell r="C27" t="str">
            <v>Waterway and Marine Construction</v>
          </cell>
          <cell r="D27" t="str">
            <v>USD - Dollars (USA)</v>
          </cell>
          <cell r="E27">
            <v>0</v>
          </cell>
          <cell r="F27">
            <v>0</v>
          </cell>
          <cell r="G27" t="b">
            <v>0</v>
          </cell>
        </row>
        <row r="28">
          <cell r="A28">
            <v>0</v>
          </cell>
          <cell r="B28" t="str">
            <v>03-44-440000</v>
          </cell>
          <cell r="C28" t="str">
            <v>Pollution and Waste Control Equipment</v>
          </cell>
          <cell r="D28" t="str">
            <v>USD - Dollars (USA)</v>
          </cell>
          <cell r="E28">
            <v>0</v>
          </cell>
          <cell r="F28">
            <v>0</v>
          </cell>
          <cell r="G28" t="b">
            <v>0</v>
          </cell>
        </row>
        <row r="29">
          <cell r="A29">
            <v>0</v>
          </cell>
          <cell r="B29" t="str">
            <v>03-46-460000</v>
          </cell>
          <cell r="C29" t="str">
            <v>Water and Wastewater Equipment</v>
          </cell>
          <cell r="D29" t="str">
            <v>USD - Dollars (USA)</v>
          </cell>
          <cell r="E29">
            <v>0</v>
          </cell>
          <cell r="F29">
            <v>0</v>
          </cell>
          <cell r="G29" t="b">
            <v>0</v>
          </cell>
        </row>
        <row r="30">
          <cell r="A30">
            <v>0</v>
          </cell>
          <cell r="B30" t="str">
            <v>04-97-018888</v>
          </cell>
          <cell r="C30" t="str">
            <v>Construction Allowances</v>
          </cell>
          <cell r="D30" t="str">
            <v>USD - Dollars (USA)</v>
          </cell>
          <cell r="E30">
            <v>0</v>
          </cell>
          <cell r="F30">
            <v>0</v>
          </cell>
          <cell r="G30" t="b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45"/>
  <sheetViews>
    <sheetView tabSelected="1" workbookViewId="0">
      <selection activeCell="B22" sqref="B22"/>
    </sheetView>
  </sheetViews>
  <sheetFormatPr defaultRowHeight="14.4" x14ac:dyDescent="0.3"/>
  <cols>
    <col min="1" max="1" width="4.33203125" style="1" customWidth="1"/>
    <col min="2" max="2" width="93.5546875" customWidth="1"/>
  </cols>
  <sheetData>
    <row r="1" spans="1:12" ht="18" x14ac:dyDescent="0.35">
      <c r="A1" s="32" t="s">
        <v>94</v>
      </c>
    </row>
    <row r="2" spans="1:12" x14ac:dyDescent="0.3">
      <c r="A2" s="91"/>
      <c r="B2" s="17" t="s">
        <v>337</v>
      </c>
    </row>
    <row r="3" spans="1:12" x14ac:dyDescent="0.3">
      <c r="A3" s="30">
        <v>1</v>
      </c>
      <c r="B3" s="28" t="s">
        <v>283</v>
      </c>
    </row>
    <row r="4" spans="1:12" x14ac:dyDescent="0.3">
      <c r="A4" s="30">
        <v>2</v>
      </c>
      <c r="B4" s="29" t="s">
        <v>284</v>
      </c>
    </row>
    <row r="5" spans="1:12" x14ac:dyDescent="0.3">
      <c r="A5" s="30">
        <v>3</v>
      </c>
      <c r="B5" s="29" t="s">
        <v>273</v>
      </c>
      <c r="L5" s="20"/>
    </row>
    <row r="6" spans="1:12" x14ac:dyDescent="0.3">
      <c r="A6" s="30">
        <v>4</v>
      </c>
      <c r="B6" s="29" t="s">
        <v>276</v>
      </c>
      <c r="L6" s="20"/>
    </row>
    <row r="7" spans="1:12" x14ac:dyDescent="0.3">
      <c r="A7" s="30">
        <v>5</v>
      </c>
      <c r="B7" s="29" t="s">
        <v>274</v>
      </c>
      <c r="L7" s="20"/>
    </row>
    <row r="8" spans="1:12" x14ac:dyDescent="0.3">
      <c r="A8" s="30">
        <v>6</v>
      </c>
      <c r="B8" s="29" t="s">
        <v>277</v>
      </c>
    </row>
    <row r="9" spans="1:12" x14ac:dyDescent="0.3">
      <c r="A9" s="30">
        <v>7</v>
      </c>
      <c r="B9" s="29" t="s">
        <v>278</v>
      </c>
    </row>
    <row r="10" spans="1:12" x14ac:dyDescent="0.3">
      <c r="A10" s="30">
        <v>8</v>
      </c>
      <c r="B10" s="29" t="s">
        <v>282</v>
      </c>
    </row>
    <row r="11" spans="1:12" x14ac:dyDescent="0.3">
      <c r="A11" s="30">
        <v>9</v>
      </c>
      <c r="B11" s="28" t="s">
        <v>272</v>
      </c>
    </row>
    <row r="12" spans="1:12" x14ac:dyDescent="0.3">
      <c r="A12" s="30">
        <v>10</v>
      </c>
      <c r="B12" s="29" t="s">
        <v>275</v>
      </c>
    </row>
    <row r="13" spans="1:12" x14ac:dyDescent="0.3">
      <c r="A13" s="30">
        <v>11</v>
      </c>
      <c r="B13" s="29" t="s">
        <v>285</v>
      </c>
    </row>
    <row r="14" spans="1:12" x14ac:dyDescent="0.3">
      <c r="A14" s="30">
        <v>12</v>
      </c>
      <c r="B14" s="29" t="s">
        <v>286</v>
      </c>
    </row>
    <row r="15" spans="1:12" s="17" customFormat="1" x14ac:dyDescent="0.3">
      <c r="A15" s="30">
        <v>13</v>
      </c>
      <c r="B15" s="29" t="s">
        <v>287</v>
      </c>
    </row>
    <row r="16" spans="1:12" s="17" customFormat="1" x14ac:dyDescent="0.3">
      <c r="A16" s="30">
        <v>14</v>
      </c>
      <c r="B16" s="29" t="s">
        <v>288</v>
      </c>
    </row>
    <row r="17" spans="1:2" s="17" customFormat="1" x14ac:dyDescent="0.3">
      <c r="A17" s="30">
        <v>15</v>
      </c>
      <c r="B17" s="29" t="s">
        <v>289</v>
      </c>
    </row>
    <row r="18" spans="1:2" s="17" customFormat="1" x14ac:dyDescent="0.3">
      <c r="A18" s="30">
        <v>16</v>
      </c>
      <c r="B18" s="29" t="s">
        <v>293</v>
      </c>
    </row>
    <row r="19" spans="1:2" s="17" customFormat="1" x14ac:dyDescent="0.3">
      <c r="A19" s="30">
        <v>17</v>
      </c>
      <c r="B19" s="29" t="s">
        <v>290</v>
      </c>
    </row>
    <row r="20" spans="1:2" s="17" customFormat="1" ht="28.8" x14ac:dyDescent="0.3">
      <c r="A20" s="30">
        <v>18</v>
      </c>
      <c r="B20" s="29" t="s">
        <v>292</v>
      </c>
    </row>
    <row r="21" spans="1:2" s="17" customFormat="1" x14ac:dyDescent="0.3">
      <c r="A21" s="30">
        <v>19</v>
      </c>
      <c r="B21" s="29" t="s">
        <v>291</v>
      </c>
    </row>
    <row r="22" spans="1:2" s="17" customFormat="1" ht="28.8" x14ac:dyDescent="0.3">
      <c r="A22" s="30">
        <v>20</v>
      </c>
      <c r="B22" s="29" t="s">
        <v>294</v>
      </c>
    </row>
    <row r="23" spans="1:2" s="17" customFormat="1" x14ac:dyDescent="0.3">
      <c r="A23" s="30">
        <v>21</v>
      </c>
      <c r="B23" s="29" t="s">
        <v>101</v>
      </c>
    </row>
    <row r="24" spans="1:2" s="17" customFormat="1" x14ac:dyDescent="0.3">
      <c r="A24" s="30">
        <v>22</v>
      </c>
      <c r="B24" s="29" t="s">
        <v>96</v>
      </c>
    </row>
    <row r="25" spans="1:2" s="17" customFormat="1" x14ac:dyDescent="0.3">
      <c r="A25" s="30">
        <v>23</v>
      </c>
      <c r="B25" s="29" t="s">
        <v>269</v>
      </c>
    </row>
    <row r="26" spans="1:2" s="17" customFormat="1" x14ac:dyDescent="0.3">
      <c r="A26" s="30">
        <v>24</v>
      </c>
      <c r="B26" s="29" t="s">
        <v>97</v>
      </c>
    </row>
    <row r="27" spans="1:2" s="17" customFormat="1" x14ac:dyDescent="0.3">
      <c r="A27" s="31">
        <v>25</v>
      </c>
      <c r="B27" s="29" t="s">
        <v>270</v>
      </c>
    </row>
    <row r="28" spans="1:2" s="17" customFormat="1" x14ac:dyDescent="0.3">
      <c r="A28" s="31">
        <v>26</v>
      </c>
      <c r="B28" s="29" t="s">
        <v>98</v>
      </c>
    </row>
    <row r="29" spans="1:2" s="17" customFormat="1" x14ac:dyDescent="0.3">
      <c r="A29" s="31">
        <v>27</v>
      </c>
      <c r="B29" s="29" t="s">
        <v>100</v>
      </c>
    </row>
    <row r="30" spans="1:2" s="17" customFormat="1" x14ac:dyDescent="0.3">
      <c r="A30" s="31">
        <v>28</v>
      </c>
      <c r="B30" s="29" t="s">
        <v>102</v>
      </c>
    </row>
    <row r="31" spans="1:2" s="17" customFormat="1" x14ac:dyDescent="0.3">
      <c r="A31" s="31">
        <v>29</v>
      </c>
      <c r="B31" s="29" t="s">
        <v>103</v>
      </c>
    </row>
    <row r="32" spans="1:2" s="17" customFormat="1" x14ac:dyDescent="0.3">
      <c r="A32" s="31">
        <v>30</v>
      </c>
      <c r="B32" s="29" t="s">
        <v>99</v>
      </c>
    </row>
    <row r="33" spans="1:2" s="17" customFormat="1" x14ac:dyDescent="0.3">
      <c r="A33" s="31">
        <v>31</v>
      </c>
      <c r="B33" s="29" t="s">
        <v>271</v>
      </c>
    </row>
    <row r="34" spans="1:2" s="17" customFormat="1" x14ac:dyDescent="0.3">
      <c r="A34" s="31">
        <v>32</v>
      </c>
      <c r="B34" s="29" t="s">
        <v>300</v>
      </c>
    </row>
    <row r="35" spans="1:2" s="17" customFormat="1" x14ac:dyDescent="0.3">
      <c r="A35" s="31">
        <v>33</v>
      </c>
      <c r="B35" s="29" t="s">
        <v>104</v>
      </c>
    </row>
    <row r="36" spans="1:2" x14ac:dyDescent="0.3">
      <c r="A36" s="30"/>
      <c r="B36" s="29"/>
    </row>
    <row r="37" spans="1:2" x14ac:dyDescent="0.3">
      <c r="A37" s="31"/>
      <c r="B37" s="33" t="s">
        <v>95</v>
      </c>
    </row>
    <row r="38" spans="1:2" x14ac:dyDescent="0.3">
      <c r="A38" s="31"/>
      <c r="B38" s="29"/>
    </row>
    <row r="39" spans="1:2" x14ac:dyDescent="0.3">
      <c r="A39" s="31"/>
      <c r="B39" s="29"/>
    </row>
    <row r="40" spans="1:2" x14ac:dyDescent="0.3">
      <c r="A40" s="31"/>
      <c r="B40" s="29"/>
    </row>
    <row r="41" spans="1:2" x14ac:dyDescent="0.3">
      <c r="A41" s="31"/>
      <c r="B41" s="29"/>
    </row>
    <row r="42" spans="1:2" x14ac:dyDescent="0.3">
      <c r="A42" s="31"/>
      <c r="B42" s="29"/>
    </row>
    <row r="43" spans="1:2" x14ac:dyDescent="0.3">
      <c r="A43" s="31"/>
      <c r="B43" s="29"/>
    </row>
    <row r="44" spans="1:2" x14ac:dyDescent="0.3">
      <c r="A44" s="31"/>
      <c r="B44" s="29"/>
    </row>
    <row r="45" spans="1:2" x14ac:dyDescent="0.3">
      <c r="A45" s="31"/>
      <c r="B45" s="29"/>
    </row>
  </sheetData>
  <sheetProtection algorithmName="SHA-512" hashValue="wiSl2q8TV8mD1qc6w5tkt0AdaX+zLKmq8lw9Br2YT50vDnUimtsktfboDPVP5ldofpWxfI4adpKAoPY+KgBHuQ==" saltValue="tBu4duaKY00TtSSAac12gw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F42"/>
  <sheetViews>
    <sheetView topLeftCell="A7" workbookViewId="0">
      <selection activeCell="B38" sqref="B38"/>
    </sheetView>
  </sheetViews>
  <sheetFormatPr defaultColWidth="9.109375" defaultRowHeight="14.4" x14ac:dyDescent="0.3"/>
  <cols>
    <col min="1" max="1" width="12.44140625" style="17" customWidth="1"/>
    <col min="2" max="2" width="57.6640625" style="29" customWidth="1"/>
    <col min="3" max="3" width="25.6640625" style="17" customWidth="1"/>
    <col min="4" max="4" width="26.5546875" style="17" customWidth="1"/>
    <col min="5" max="5" width="18.33203125" style="17" customWidth="1"/>
    <col min="6" max="6" width="29.33203125" style="17" customWidth="1"/>
    <col min="7" max="16384" width="9.109375" style="17"/>
  </cols>
  <sheetData>
    <row r="1" spans="1:6" s="25" customFormat="1" ht="18.600000000000001" thickTop="1" x14ac:dyDescent="0.35">
      <c r="A1" s="70" t="s">
        <v>200</v>
      </c>
      <c r="B1" s="70" t="s">
        <v>201</v>
      </c>
      <c r="C1" s="70" t="s">
        <v>202</v>
      </c>
      <c r="D1" s="133" t="s">
        <v>203</v>
      </c>
      <c r="E1" s="133" t="s">
        <v>204</v>
      </c>
      <c r="F1" s="133" t="s">
        <v>205</v>
      </c>
    </row>
    <row r="2" spans="1:6" s="25" customFormat="1" ht="54.6" thickBot="1" x14ac:dyDescent="0.4">
      <c r="A2" s="71" t="s">
        <v>206</v>
      </c>
      <c r="B2" s="71" t="s">
        <v>207</v>
      </c>
      <c r="C2" s="71" t="s">
        <v>268</v>
      </c>
      <c r="D2" s="120" t="s">
        <v>208</v>
      </c>
      <c r="E2" s="120" t="s">
        <v>209</v>
      </c>
      <c r="F2" s="120" t="s">
        <v>210</v>
      </c>
    </row>
    <row r="3" spans="1:6" x14ac:dyDescent="0.3">
      <c r="A3" s="74" t="s">
        <v>211</v>
      </c>
      <c r="B3" s="75" t="s">
        <v>212</v>
      </c>
      <c r="C3" s="104"/>
      <c r="D3" s="121"/>
      <c r="E3" s="122"/>
      <c r="F3" s="123"/>
    </row>
    <row r="4" spans="1:6" x14ac:dyDescent="0.3">
      <c r="A4" s="76" t="s">
        <v>213</v>
      </c>
      <c r="B4" s="72" t="s">
        <v>259</v>
      </c>
      <c r="C4" s="105"/>
      <c r="D4" s="124"/>
      <c r="E4" s="125"/>
      <c r="F4" s="126"/>
    </row>
    <row r="5" spans="1:6" x14ac:dyDescent="0.3">
      <c r="A5" s="76" t="s">
        <v>214</v>
      </c>
      <c r="B5" s="72" t="s">
        <v>215</v>
      </c>
      <c r="C5" s="105"/>
      <c r="D5" s="124"/>
      <c r="E5" s="125"/>
      <c r="F5" s="126"/>
    </row>
    <row r="6" spans="1:6" x14ac:dyDescent="0.3">
      <c r="A6" s="76" t="s">
        <v>216</v>
      </c>
      <c r="B6" s="72" t="s">
        <v>217</v>
      </c>
      <c r="C6" s="105"/>
      <c r="D6" s="124"/>
      <c r="E6" s="125"/>
      <c r="F6" s="126"/>
    </row>
    <row r="7" spans="1:6" x14ac:dyDescent="0.3">
      <c r="A7" s="76" t="s">
        <v>218</v>
      </c>
      <c r="B7" s="72" t="s">
        <v>219</v>
      </c>
      <c r="C7" s="105"/>
      <c r="D7" s="124"/>
      <c r="E7" s="125"/>
      <c r="F7" s="126"/>
    </row>
    <row r="8" spans="1:6" x14ac:dyDescent="0.3">
      <c r="A8" s="76" t="s">
        <v>220</v>
      </c>
      <c r="B8" s="72" t="s">
        <v>221</v>
      </c>
      <c r="C8" s="105"/>
      <c r="D8" s="124"/>
      <c r="E8" s="125"/>
      <c r="F8" s="126"/>
    </row>
    <row r="9" spans="1:6" x14ac:dyDescent="0.3">
      <c r="A9" s="76" t="s">
        <v>222</v>
      </c>
      <c r="B9" s="72" t="s">
        <v>223</v>
      </c>
      <c r="C9" s="105"/>
      <c r="D9" s="124"/>
      <c r="E9" s="125"/>
      <c r="F9" s="126"/>
    </row>
    <row r="10" spans="1:6" x14ac:dyDescent="0.3">
      <c r="A10" s="76" t="s">
        <v>224</v>
      </c>
      <c r="B10" s="72" t="s">
        <v>225</v>
      </c>
      <c r="C10" s="105"/>
      <c r="D10" s="124"/>
      <c r="E10" s="125"/>
      <c r="F10" s="126"/>
    </row>
    <row r="11" spans="1:6" x14ac:dyDescent="0.3">
      <c r="A11" s="76" t="s">
        <v>226</v>
      </c>
      <c r="B11" s="72" t="s">
        <v>227</v>
      </c>
      <c r="C11" s="105"/>
      <c r="D11" s="124"/>
      <c r="E11" s="125"/>
      <c r="F11" s="126"/>
    </row>
    <row r="12" spans="1:6" x14ac:dyDescent="0.3">
      <c r="A12" s="76" t="s">
        <v>228</v>
      </c>
      <c r="B12" s="72" t="s">
        <v>229</v>
      </c>
      <c r="C12" s="105"/>
      <c r="D12" s="124"/>
      <c r="E12" s="125"/>
      <c r="F12" s="126"/>
    </row>
    <row r="13" spans="1:6" x14ac:dyDescent="0.3">
      <c r="A13" s="76" t="s">
        <v>230</v>
      </c>
      <c r="B13" s="72" t="s">
        <v>231</v>
      </c>
      <c r="C13" s="105"/>
      <c r="D13" s="124"/>
      <c r="E13" s="125"/>
      <c r="F13" s="126"/>
    </row>
    <row r="14" spans="1:6" x14ac:dyDescent="0.3">
      <c r="A14" s="76" t="s">
        <v>232</v>
      </c>
      <c r="B14" s="72" t="s">
        <v>233</v>
      </c>
      <c r="C14" s="105"/>
      <c r="D14" s="124"/>
      <c r="E14" s="125"/>
      <c r="F14" s="126"/>
    </row>
    <row r="15" spans="1:6" x14ac:dyDescent="0.3">
      <c r="A15" s="76" t="s">
        <v>234</v>
      </c>
      <c r="B15" s="72" t="s">
        <v>260</v>
      </c>
      <c r="C15" s="105"/>
      <c r="D15" s="124"/>
      <c r="E15" s="125"/>
      <c r="F15" s="126"/>
    </row>
    <row r="16" spans="1:6" x14ac:dyDescent="0.3">
      <c r="A16" s="76" t="s">
        <v>235</v>
      </c>
      <c r="B16" s="72" t="s">
        <v>236</v>
      </c>
      <c r="C16" s="105"/>
      <c r="D16" s="124"/>
      <c r="E16" s="125"/>
      <c r="F16" s="126"/>
    </row>
    <row r="17" spans="1:6" x14ac:dyDescent="0.3">
      <c r="A17" s="76" t="s">
        <v>237</v>
      </c>
      <c r="B17" s="72" t="s">
        <v>238</v>
      </c>
      <c r="C17" s="105"/>
      <c r="D17" s="124"/>
      <c r="E17" s="125"/>
      <c r="F17" s="126"/>
    </row>
    <row r="18" spans="1:6" x14ac:dyDescent="0.3">
      <c r="A18" s="76" t="s">
        <v>239</v>
      </c>
      <c r="B18" s="72" t="s">
        <v>240</v>
      </c>
      <c r="C18" s="105"/>
      <c r="D18" s="124"/>
      <c r="E18" s="125"/>
      <c r="F18" s="126"/>
    </row>
    <row r="19" spans="1:6" x14ac:dyDescent="0.3">
      <c r="A19" s="76" t="s">
        <v>241</v>
      </c>
      <c r="B19" s="72" t="s">
        <v>242</v>
      </c>
      <c r="C19" s="105"/>
      <c r="D19" s="124"/>
      <c r="E19" s="125"/>
      <c r="F19" s="126"/>
    </row>
    <row r="20" spans="1:6" x14ac:dyDescent="0.3">
      <c r="A20" s="76" t="s">
        <v>243</v>
      </c>
      <c r="B20" s="72" t="s">
        <v>244</v>
      </c>
      <c r="C20" s="105"/>
      <c r="D20" s="124"/>
      <c r="E20" s="125"/>
      <c r="F20" s="126"/>
    </row>
    <row r="21" spans="1:6" x14ac:dyDescent="0.3">
      <c r="A21" s="76" t="s">
        <v>245</v>
      </c>
      <c r="B21" s="72" t="s">
        <v>246</v>
      </c>
      <c r="C21" s="105"/>
      <c r="D21" s="124"/>
      <c r="E21" s="125"/>
      <c r="F21" s="126"/>
    </row>
    <row r="22" spans="1:6" x14ac:dyDescent="0.3">
      <c r="A22" s="76" t="s">
        <v>247</v>
      </c>
      <c r="B22" s="73" t="s">
        <v>248</v>
      </c>
      <c r="C22" s="105"/>
      <c r="D22" s="124"/>
      <c r="E22" s="125"/>
      <c r="F22" s="126"/>
    </row>
    <row r="23" spans="1:6" x14ac:dyDescent="0.3">
      <c r="A23" s="76" t="s">
        <v>249</v>
      </c>
      <c r="B23" s="73" t="s">
        <v>250</v>
      </c>
      <c r="C23" s="105"/>
      <c r="D23" s="124"/>
      <c r="E23" s="125"/>
      <c r="F23" s="126"/>
    </row>
    <row r="24" spans="1:6" x14ac:dyDescent="0.3">
      <c r="A24" s="76" t="s">
        <v>251</v>
      </c>
      <c r="B24" s="73" t="s">
        <v>252</v>
      </c>
      <c r="C24" s="105"/>
      <c r="D24" s="124"/>
      <c r="E24" s="125"/>
      <c r="F24" s="126"/>
    </row>
    <row r="25" spans="1:6" x14ac:dyDescent="0.3">
      <c r="A25" s="76" t="s">
        <v>253</v>
      </c>
      <c r="B25" s="73" t="s">
        <v>254</v>
      </c>
      <c r="C25" s="105"/>
      <c r="D25" s="124"/>
      <c r="E25" s="125"/>
      <c r="F25" s="126"/>
    </row>
    <row r="26" spans="1:6" x14ac:dyDescent="0.3">
      <c r="A26" s="76" t="s">
        <v>255</v>
      </c>
      <c r="B26" s="73" t="s">
        <v>256</v>
      </c>
      <c r="C26" s="105"/>
      <c r="D26" s="124"/>
      <c r="E26" s="125"/>
      <c r="F26" s="126"/>
    </row>
    <row r="27" spans="1:6" s="25" customFormat="1" x14ac:dyDescent="0.3">
      <c r="A27" s="76" t="s">
        <v>329</v>
      </c>
      <c r="B27" s="72" t="s">
        <v>333</v>
      </c>
      <c r="C27" s="105"/>
      <c r="D27" s="124"/>
      <c r="E27" s="125"/>
      <c r="F27" s="126"/>
    </row>
    <row r="28" spans="1:6" x14ac:dyDescent="0.3">
      <c r="A28" s="76" t="s">
        <v>330</v>
      </c>
      <c r="B28" s="72" t="s">
        <v>334</v>
      </c>
      <c r="C28" s="105"/>
      <c r="D28" s="124"/>
      <c r="E28" s="125"/>
      <c r="F28" s="126"/>
    </row>
    <row r="29" spans="1:6" x14ac:dyDescent="0.3">
      <c r="A29" s="76" t="s">
        <v>331</v>
      </c>
      <c r="B29" s="72" t="s">
        <v>335</v>
      </c>
      <c r="C29" s="105"/>
      <c r="D29" s="124"/>
      <c r="E29" s="125"/>
      <c r="F29" s="126"/>
    </row>
    <row r="30" spans="1:6" ht="15" thickBot="1" x14ac:dyDescent="0.35">
      <c r="A30" s="77" t="s">
        <v>332</v>
      </c>
      <c r="B30" s="90" t="s">
        <v>336</v>
      </c>
      <c r="C30" s="106"/>
      <c r="D30" s="127"/>
      <c r="E30" s="128"/>
      <c r="F30" s="129"/>
    </row>
    <row r="31" spans="1:6" ht="21.6" thickBot="1" x14ac:dyDescent="0.45">
      <c r="A31" s="142" t="s">
        <v>257</v>
      </c>
      <c r="B31" s="143"/>
      <c r="C31" s="78">
        <f>SUM(C3:C30)</f>
        <v>0</v>
      </c>
      <c r="D31" s="130">
        <f>+SUM(D3:D26)</f>
        <v>0</v>
      </c>
      <c r="E31" s="131"/>
      <c r="F31" s="132"/>
    </row>
    <row r="32" spans="1:6" ht="15" thickTop="1" x14ac:dyDescent="0.3"/>
    <row r="33" spans="1:2" x14ac:dyDescent="0.3">
      <c r="A33" s="79" t="s">
        <v>266</v>
      </c>
    </row>
    <row r="34" spans="1:2" x14ac:dyDescent="0.3">
      <c r="A34" s="80" t="s">
        <v>265</v>
      </c>
      <c r="B34" s="72" t="s">
        <v>72</v>
      </c>
    </row>
    <row r="35" spans="1:2" x14ac:dyDescent="0.3">
      <c r="A35" s="83">
        <v>1</v>
      </c>
      <c r="B35" s="84"/>
    </row>
    <row r="36" spans="1:2" x14ac:dyDescent="0.3">
      <c r="A36" s="83">
        <v>2</v>
      </c>
      <c r="B36" s="84"/>
    </row>
    <row r="37" spans="1:2" x14ac:dyDescent="0.3">
      <c r="A37" s="83">
        <v>3</v>
      </c>
      <c r="B37" s="84"/>
    </row>
    <row r="38" spans="1:2" x14ac:dyDescent="0.3">
      <c r="A38" s="83">
        <v>4</v>
      </c>
      <c r="B38" s="84"/>
    </row>
    <row r="39" spans="1:2" x14ac:dyDescent="0.3">
      <c r="A39" s="83">
        <v>5</v>
      </c>
      <c r="B39" s="84"/>
    </row>
    <row r="40" spans="1:2" x14ac:dyDescent="0.3">
      <c r="A40" s="83">
        <v>6</v>
      </c>
      <c r="B40" s="84"/>
    </row>
    <row r="41" spans="1:2" x14ac:dyDescent="0.3">
      <c r="A41" s="83">
        <v>7</v>
      </c>
      <c r="B41" s="84"/>
    </row>
    <row r="42" spans="1:2" x14ac:dyDescent="0.3">
      <c r="A42" s="83">
        <v>8</v>
      </c>
      <c r="B42" s="84"/>
    </row>
  </sheetData>
  <sheetProtection algorithmName="SHA-512" hashValue="w/Abfmkgl72a9iku6xw4d0ptRQkycWj/nV9Sr1H6wPuPySuGYF/6l97nBv06YKZjvlxPjT35VvuNCter/L5qVA==" saltValue="ZfhKfMS7k1/mvL6KS801Ag==" spinCount="100000" sheet="1" objects="1" scenarios="1"/>
  <mergeCells count="1">
    <mergeCell ref="A31:B3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D92"/>
  <sheetViews>
    <sheetView workbookViewId="0">
      <selection activeCell="C90" sqref="C90"/>
    </sheetView>
  </sheetViews>
  <sheetFormatPr defaultColWidth="9.109375" defaultRowHeight="14.4" x14ac:dyDescent="0.3"/>
  <cols>
    <col min="1" max="1" width="3.5546875" style="17" customWidth="1"/>
    <col min="2" max="2" width="53.33203125" style="17" bestFit="1" customWidth="1"/>
    <col min="3" max="3" width="14.88671875" style="35" customWidth="1"/>
    <col min="4" max="16384" width="9.109375" style="17"/>
  </cols>
  <sheetData>
    <row r="1" spans="1:4" ht="15" thickBot="1" x14ac:dyDescent="0.35">
      <c r="A1" s="144" t="s">
        <v>170</v>
      </c>
      <c r="B1" s="145"/>
      <c r="C1" s="146"/>
    </row>
    <row r="2" spans="1:4" ht="15" thickBot="1" x14ac:dyDescent="0.35"/>
    <row r="3" spans="1:4" x14ac:dyDescent="0.3">
      <c r="A3" s="36" t="s">
        <v>171</v>
      </c>
      <c r="B3" s="44"/>
      <c r="C3" s="45" t="s">
        <v>172</v>
      </c>
    </row>
    <row r="4" spans="1:4" x14ac:dyDescent="0.3">
      <c r="A4" s="38"/>
      <c r="B4" s="40" t="s">
        <v>107</v>
      </c>
      <c r="C4" s="107"/>
    </row>
    <row r="5" spans="1:4" x14ac:dyDescent="0.3">
      <c r="A5" s="38"/>
      <c r="B5" s="40" t="s">
        <v>108</v>
      </c>
      <c r="C5" s="107"/>
    </row>
    <row r="6" spans="1:4" x14ac:dyDescent="0.3">
      <c r="A6" s="38"/>
      <c r="B6" s="40" t="s">
        <v>109</v>
      </c>
      <c r="C6" s="107"/>
    </row>
    <row r="7" spans="1:4" x14ac:dyDescent="0.3">
      <c r="A7" s="38"/>
      <c r="B7" s="40" t="s">
        <v>262</v>
      </c>
      <c r="C7" s="107"/>
    </row>
    <row r="8" spans="1:4" x14ac:dyDescent="0.3">
      <c r="A8" s="38"/>
      <c r="B8" s="40" t="s">
        <v>263</v>
      </c>
      <c r="C8" s="107"/>
    </row>
    <row r="9" spans="1:4" x14ac:dyDescent="0.3">
      <c r="A9" s="38"/>
      <c r="B9" s="40" t="s">
        <v>110</v>
      </c>
      <c r="C9" s="107"/>
    </row>
    <row r="10" spans="1:4" x14ac:dyDescent="0.3">
      <c r="A10" s="38"/>
      <c r="B10" s="40" t="s">
        <v>111</v>
      </c>
      <c r="C10" s="107"/>
    </row>
    <row r="11" spans="1:4" x14ac:dyDescent="0.3">
      <c r="A11" s="38"/>
      <c r="B11" s="40" t="s">
        <v>261</v>
      </c>
      <c r="C11" s="107"/>
    </row>
    <row r="12" spans="1:4" x14ac:dyDescent="0.3">
      <c r="A12" s="38"/>
      <c r="B12" s="40" t="s">
        <v>112</v>
      </c>
      <c r="C12" s="107"/>
    </row>
    <row r="13" spans="1:4" x14ac:dyDescent="0.3">
      <c r="A13" s="38"/>
      <c r="B13" s="40" t="s">
        <v>264</v>
      </c>
      <c r="C13" s="107"/>
    </row>
    <row r="14" spans="1:4" ht="15" thickBot="1" x14ac:dyDescent="0.35">
      <c r="A14" s="39"/>
      <c r="B14" s="46" t="s">
        <v>173</v>
      </c>
      <c r="C14" s="47">
        <f>SUM(C4:C13)</f>
        <v>0</v>
      </c>
      <c r="D14" s="17" t="s">
        <v>298</v>
      </c>
    </row>
    <row r="16" spans="1:4" ht="15" thickBot="1" x14ac:dyDescent="0.35"/>
    <row r="17" spans="1:4" s="34" customFormat="1" x14ac:dyDescent="0.3">
      <c r="A17" s="36" t="s">
        <v>174</v>
      </c>
      <c r="B17" s="44"/>
      <c r="C17" s="45" t="s">
        <v>172</v>
      </c>
    </row>
    <row r="18" spans="1:4" x14ac:dyDescent="0.3">
      <c r="A18" s="38"/>
      <c r="B18" s="40" t="s">
        <v>175</v>
      </c>
      <c r="C18" s="107"/>
    </row>
    <row r="19" spans="1:4" x14ac:dyDescent="0.3">
      <c r="A19" s="38"/>
      <c r="B19" s="40" t="s">
        <v>113</v>
      </c>
      <c r="C19" s="107"/>
    </row>
    <row r="20" spans="1:4" x14ac:dyDescent="0.3">
      <c r="A20" s="38"/>
      <c r="B20" s="40" t="s">
        <v>114</v>
      </c>
      <c r="C20" s="107"/>
    </row>
    <row r="21" spans="1:4" x14ac:dyDescent="0.3">
      <c r="A21" s="38"/>
      <c r="B21" s="40" t="s">
        <v>144</v>
      </c>
      <c r="C21" s="107"/>
    </row>
    <row r="22" spans="1:4" ht="15" thickBot="1" x14ac:dyDescent="0.35">
      <c r="A22" s="39"/>
      <c r="B22" s="46" t="s">
        <v>176</v>
      </c>
      <c r="C22" s="47">
        <f>SUM(C18:C21)</f>
        <v>0</v>
      </c>
      <c r="D22" s="17" t="s">
        <v>297</v>
      </c>
    </row>
    <row r="23" spans="1:4" ht="15" thickBot="1" x14ac:dyDescent="0.35"/>
    <row r="24" spans="1:4" s="34" customFormat="1" x14ac:dyDescent="0.3">
      <c r="A24" s="36" t="s">
        <v>177</v>
      </c>
      <c r="B24" s="44"/>
      <c r="C24" s="45" t="s">
        <v>172</v>
      </c>
    </row>
    <row r="25" spans="1:4" x14ac:dyDescent="0.3">
      <c r="A25" s="38"/>
      <c r="B25" s="43" t="s">
        <v>115</v>
      </c>
      <c r="C25" s="107"/>
    </row>
    <row r="26" spans="1:4" x14ac:dyDescent="0.3">
      <c r="A26" s="38"/>
      <c r="B26" s="43" t="s">
        <v>116</v>
      </c>
      <c r="C26" s="107"/>
    </row>
    <row r="27" spans="1:4" x14ac:dyDescent="0.3">
      <c r="A27" s="38"/>
      <c r="B27" s="43" t="s">
        <v>117</v>
      </c>
      <c r="C27" s="107"/>
    </row>
    <row r="28" spans="1:4" x14ac:dyDescent="0.3">
      <c r="A28" s="38"/>
      <c r="B28" s="43" t="s">
        <v>118</v>
      </c>
      <c r="C28" s="107"/>
    </row>
    <row r="29" spans="1:4" x14ac:dyDescent="0.3">
      <c r="A29" s="38"/>
      <c r="B29" s="43" t="s">
        <v>119</v>
      </c>
      <c r="C29" s="107"/>
    </row>
    <row r="30" spans="1:4" x14ac:dyDescent="0.3">
      <c r="A30" s="38"/>
      <c r="B30" s="43" t="s">
        <v>120</v>
      </c>
      <c r="C30" s="107"/>
    </row>
    <row r="31" spans="1:4" x14ac:dyDescent="0.3">
      <c r="A31" s="38"/>
      <c r="B31" s="43" t="s">
        <v>121</v>
      </c>
      <c r="C31" s="107"/>
    </row>
    <row r="32" spans="1:4" x14ac:dyDescent="0.3">
      <c r="A32" s="38"/>
      <c r="B32" s="43" t="s">
        <v>122</v>
      </c>
      <c r="C32" s="107"/>
    </row>
    <row r="33" spans="1:3" x14ac:dyDescent="0.3">
      <c r="A33" s="38"/>
      <c r="B33" s="43" t="s">
        <v>123</v>
      </c>
      <c r="C33" s="107"/>
    </row>
    <row r="34" spans="1:3" x14ac:dyDescent="0.3">
      <c r="A34" s="38"/>
      <c r="B34" s="43" t="s">
        <v>124</v>
      </c>
      <c r="C34" s="107"/>
    </row>
    <row r="35" spans="1:3" x14ac:dyDescent="0.3">
      <c r="A35" s="38"/>
      <c r="B35" s="43" t="s">
        <v>125</v>
      </c>
      <c r="C35" s="107"/>
    </row>
    <row r="36" spans="1:3" x14ac:dyDescent="0.3">
      <c r="A36" s="38"/>
      <c r="B36" s="43" t="s">
        <v>126</v>
      </c>
      <c r="C36" s="107"/>
    </row>
    <row r="37" spans="1:3" x14ac:dyDescent="0.3">
      <c r="A37" s="38"/>
      <c r="B37" s="43" t="s">
        <v>127</v>
      </c>
      <c r="C37" s="107"/>
    </row>
    <row r="38" spans="1:3" x14ac:dyDescent="0.3">
      <c r="A38" s="38"/>
      <c r="B38" s="43" t="s">
        <v>128</v>
      </c>
      <c r="C38" s="107"/>
    </row>
    <row r="39" spans="1:3" x14ac:dyDescent="0.3">
      <c r="A39" s="38"/>
      <c r="B39" s="43" t="s">
        <v>129</v>
      </c>
      <c r="C39" s="107"/>
    </row>
    <row r="40" spans="1:3" x14ac:dyDescent="0.3">
      <c r="A40" s="38"/>
      <c r="B40" s="43" t="s">
        <v>130</v>
      </c>
      <c r="C40" s="107"/>
    </row>
    <row r="41" spans="1:3" x14ac:dyDescent="0.3">
      <c r="A41" s="38"/>
      <c r="B41" s="43" t="s">
        <v>131</v>
      </c>
      <c r="C41" s="107"/>
    </row>
    <row r="42" spans="1:3" x14ac:dyDescent="0.3">
      <c r="A42" s="38"/>
      <c r="B42" s="43" t="s">
        <v>132</v>
      </c>
      <c r="C42" s="107"/>
    </row>
    <row r="43" spans="1:3" x14ac:dyDescent="0.3">
      <c r="A43" s="38"/>
      <c r="B43" s="43" t="s">
        <v>133</v>
      </c>
      <c r="C43" s="107"/>
    </row>
    <row r="44" spans="1:3" x14ac:dyDescent="0.3">
      <c r="A44" s="38"/>
      <c r="B44" s="43" t="s">
        <v>134</v>
      </c>
      <c r="C44" s="107"/>
    </row>
    <row r="45" spans="1:3" x14ac:dyDescent="0.3">
      <c r="A45" s="38"/>
      <c r="B45" s="43" t="s">
        <v>135</v>
      </c>
      <c r="C45" s="107"/>
    </row>
    <row r="46" spans="1:3" x14ac:dyDescent="0.3">
      <c r="A46" s="38"/>
      <c r="B46" s="43" t="s">
        <v>136</v>
      </c>
      <c r="C46" s="107"/>
    </row>
    <row r="47" spans="1:3" x14ac:dyDescent="0.3">
      <c r="A47" s="38"/>
      <c r="B47" s="43" t="s">
        <v>137</v>
      </c>
      <c r="C47" s="107"/>
    </row>
    <row r="48" spans="1:3" x14ac:dyDescent="0.3">
      <c r="A48" s="38"/>
      <c r="B48" s="43" t="s">
        <v>138</v>
      </c>
      <c r="C48" s="107"/>
    </row>
    <row r="49" spans="1:4" x14ac:dyDescent="0.3">
      <c r="A49" s="38"/>
      <c r="B49" s="43" t="s">
        <v>139</v>
      </c>
      <c r="C49" s="107"/>
    </row>
    <row r="50" spans="1:4" x14ac:dyDescent="0.3">
      <c r="A50" s="38"/>
      <c r="B50" s="43" t="s">
        <v>140</v>
      </c>
      <c r="C50" s="107"/>
    </row>
    <row r="51" spans="1:4" x14ac:dyDescent="0.3">
      <c r="A51" s="38"/>
      <c r="B51" s="43" t="s">
        <v>141</v>
      </c>
      <c r="C51" s="107"/>
    </row>
    <row r="52" spans="1:4" x14ac:dyDescent="0.3">
      <c r="A52" s="38"/>
      <c r="B52" s="43" t="s">
        <v>142</v>
      </c>
      <c r="C52" s="107"/>
    </row>
    <row r="53" spans="1:4" x14ac:dyDescent="0.3">
      <c r="A53" s="38"/>
      <c r="B53" s="43" t="s">
        <v>143</v>
      </c>
      <c r="C53" s="107"/>
    </row>
    <row r="54" spans="1:4" ht="15" thickBot="1" x14ac:dyDescent="0.35">
      <c r="A54" s="39"/>
      <c r="B54" s="46" t="s">
        <v>178</v>
      </c>
      <c r="C54" s="47">
        <f>SUM(C25:C53)</f>
        <v>0</v>
      </c>
      <c r="D54" s="17" t="s">
        <v>298</v>
      </c>
    </row>
    <row r="55" spans="1:4" ht="15" thickBot="1" x14ac:dyDescent="0.35"/>
    <row r="56" spans="1:4" s="34" customFormat="1" x14ac:dyDescent="0.3">
      <c r="A56" s="36" t="s">
        <v>179</v>
      </c>
      <c r="B56" s="44"/>
      <c r="C56" s="45" t="s">
        <v>172</v>
      </c>
    </row>
    <row r="57" spans="1:4" x14ac:dyDescent="0.3">
      <c r="A57" s="38"/>
      <c r="B57" s="43" t="s">
        <v>145</v>
      </c>
      <c r="C57" s="107"/>
    </row>
    <row r="58" spans="1:4" x14ac:dyDescent="0.3">
      <c r="A58" s="38"/>
      <c r="B58" s="43" t="s">
        <v>146</v>
      </c>
      <c r="C58" s="107"/>
    </row>
    <row r="59" spans="1:4" x14ac:dyDescent="0.3">
      <c r="A59" s="38"/>
      <c r="B59" s="43" t="s">
        <v>147</v>
      </c>
      <c r="C59" s="107"/>
    </row>
    <row r="60" spans="1:4" x14ac:dyDescent="0.3">
      <c r="A60" s="38"/>
      <c r="B60" s="43" t="s">
        <v>148</v>
      </c>
      <c r="C60" s="107"/>
    </row>
    <row r="61" spans="1:4" x14ac:dyDescent="0.3">
      <c r="A61" s="38"/>
      <c r="B61" s="43" t="s">
        <v>149</v>
      </c>
      <c r="C61" s="107"/>
    </row>
    <row r="62" spans="1:4" x14ac:dyDescent="0.3">
      <c r="A62" s="38"/>
      <c r="B62" s="43" t="s">
        <v>150</v>
      </c>
      <c r="C62" s="107"/>
    </row>
    <row r="63" spans="1:4" x14ac:dyDescent="0.3">
      <c r="A63" s="38"/>
      <c r="B63" s="43" t="s">
        <v>151</v>
      </c>
      <c r="C63" s="107"/>
    </row>
    <row r="64" spans="1:4" x14ac:dyDescent="0.3">
      <c r="A64" s="38"/>
      <c r="B64" s="43" t="s">
        <v>152</v>
      </c>
      <c r="C64" s="107"/>
    </row>
    <row r="65" spans="1:3" x14ac:dyDescent="0.3">
      <c r="A65" s="38"/>
      <c r="B65" s="43" t="s">
        <v>153</v>
      </c>
      <c r="C65" s="107"/>
    </row>
    <row r="66" spans="1:3" x14ac:dyDescent="0.3">
      <c r="A66" s="38"/>
      <c r="B66" s="43" t="s">
        <v>154</v>
      </c>
      <c r="C66" s="107"/>
    </row>
    <row r="67" spans="1:3" x14ac:dyDescent="0.3">
      <c r="A67" s="38"/>
      <c r="B67" s="43" t="s">
        <v>155</v>
      </c>
      <c r="C67" s="107"/>
    </row>
    <row r="68" spans="1:3" x14ac:dyDescent="0.3">
      <c r="A68" s="38"/>
      <c r="B68" s="43" t="s">
        <v>156</v>
      </c>
      <c r="C68" s="107"/>
    </row>
    <row r="69" spans="1:3" x14ac:dyDescent="0.3">
      <c r="A69" s="38"/>
      <c r="B69" s="43" t="s">
        <v>157</v>
      </c>
      <c r="C69" s="107"/>
    </row>
    <row r="70" spans="1:3" x14ac:dyDescent="0.3">
      <c r="A70" s="38"/>
      <c r="B70" s="43" t="s">
        <v>158</v>
      </c>
      <c r="C70" s="107"/>
    </row>
    <row r="71" spans="1:3" x14ac:dyDescent="0.3">
      <c r="A71" s="38"/>
      <c r="B71" s="43" t="s">
        <v>159</v>
      </c>
      <c r="C71" s="107"/>
    </row>
    <row r="72" spans="1:3" x14ac:dyDescent="0.3">
      <c r="A72" s="38"/>
      <c r="B72" s="43" t="s">
        <v>160</v>
      </c>
      <c r="C72" s="107"/>
    </row>
    <row r="73" spans="1:3" x14ac:dyDescent="0.3">
      <c r="A73" s="38"/>
      <c r="B73" s="43" t="s">
        <v>161</v>
      </c>
      <c r="C73" s="107"/>
    </row>
    <row r="74" spans="1:3" x14ac:dyDescent="0.3">
      <c r="A74" s="38"/>
      <c r="B74" s="43" t="s">
        <v>162</v>
      </c>
      <c r="C74" s="107"/>
    </row>
    <row r="75" spans="1:3" x14ac:dyDescent="0.3">
      <c r="A75" s="38"/>
      <c r="B75" s="43" t="s">
        <v>258</v>
      </c>
      <c r="C75" s="107"/>
    </row>
    <row r="76" spans="1:3" x14ac:dyDescent="0.3">
      <c r="A76" s="38"/>
      <c r="B76" s="43" t="s">
        <v>163</v>
      </c>
      <c r="C76" s="107"/>
    </row>
    <row r="77" spans="1:3" x14ac:dyDescent="0.3">
      <c r="A77" s="38"/>
      <c r="B77" s="43" t="s">
        <v>164</v>
      </c>
      <c r="C77" s="107"/>
    </row>
    <row r="78" spans="1:3" x14ac:dyDescent="0.3">
      <c r="A78" s="38"/>
      <c r="B78" s="43" t="s">
        <v>165</v>
      </c>
      <c r="C78" s="107"/>
    </row>
    <row r="79" spans="1:3" x14ac:dyDescent="0.3">
      <c r="A79" s="38"/>
      <c r="B79" s="43" t="s">
        <v>166</v>
      </c>
      <c r="C79" s="107"/>
    </row>
    <row r="80" spans="1:3" x14ac:dyDescent="0.3">
      <c r="A80" s="38"/>
      <c r="B80" s="43" t="s">
        <v>167</v>
      </c>
      <c r="C80" s="107"/>
    </row>
    <row r="81" spans="1:4" x14ac:dyDescent="0.3">
      <c r="A81" s="38"/>
      <c r="B81" s="43" t="s">
        <v>168</v>
      </c>
      <c r="C81" s="107"/>
    </row>
    <row r="82" spans="1:4" x14ac:dyDescent="0.3">
      <c r="A82" s="38"/>
      <c r="B82" s="43" t="s">
        <v>169</v>
      </c>
      <c r="C82" s="107"/>
    </row>
    <row r="83" spans="1:4" x14ac:dyDescent="0.3">
      <c r="A83" s="38"/>
      <c r="B83" s="43" t="s">
        <v>182</v>
      </c>
      <c r="C83" s="82"/>
    </row>
    <row r="84" spans="1:4" x14ac:dyDescent="0.3">
      <c r="A84" s="38"/>
      <c r="B84" s="43" t="s">
        <v>183</v>
      </c>
      <c r="C84" s="82"/>
    </row>
    <row r="85" spans="1:4" x14ac:dyDescent="0.3">
      <c r="A85" s="38"/>
      <c r="B85" s="43" t="s">
        <v>184</v>
      </c>
      <c r="C85" s="82"/>
    </row>
    <row r="86" spans="1:4" x14ac:dyDescent="0.3">
      <c r="A86" s="38"/>
      <c r="B86" s="43" t="s">
        <v>185</v>
      </c>
      <c r="C86" s="82"/>
    </row>
    <row r="87" spans="1:4" x14ac:dyDescent="0.3">
      <c r="A87" s="38"/>
      <c r="B87" s="43" t="s">
        <v>186</v>
      </c>
      <c r="C87" s="82"/>
    </row>
    <row r="88" spans="1:4" x14ac:dyDescent="0.3">
      <c r="A88" s="38"/>
      <c r="B88" s="43" t="s">
        <v>187</v>
      </c>
      <c r="C88" s="82"/>
    </row>
    <row r="89" spans="1:4" x14ac:dyDescent="0.3">
      <c r="A89" s="38"/>
      <c r="B89" s="43" t="s">
        <v>188</v>
      </c>
      <c r="C89" s="82"/>
    </row>
    <row r="90" spans="1:4" ht="15" thickBot="1" x14ac:dyDescent="0.35">
      <c r="A90" s="39"/>
      <c r="B90" s="46" t="s">
        <v>180</v>
      </c>
      <c r="C90" s="47">
        <f>SUM(C57:C89)</f>
        <v>0</v>
      </c>
      <c r="D90" s="17" t="s">
        <v>298</v>
      </c>
    </row>
    <row r="91" spans="1:4" ht="15" thickBot="1" x14ac:dyDescent="0.35">
      <c r="B91" s="42"/>
    </row>
    <row r="92" spans="1:4" s="34" customFormat="1" ht="15" thickBot="1" x14ac:dyDescent="0.35">
      <c r="A92" s="48"/>
      <c r="B92" s="49" t="s">
        <v>181</v>
      </c>
      <c r="C92" s="50">
        <f>C90+C54+C22+C14</f>
        <v>0</v>
      </c>
    </row>
  </sheetData>
  <sheetProtection algorithmName="SHA-512" hashValue="PD3yUpquv+CPjoL6Y8ojro40gijSME2S1K3ey5BOyCYIwKqDvQ+7nB6rpw2A/FeZpD3c5BWDtmZLSwxSPNhQvw==" saltValue="ntnTbV0etfv6EMof/WKZ1g==" spinCount="100000" sheet="1" objects="1" scenarios="1"/>
  <mergeCells count="1">
    <mergeCell ref="A1:C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B18"/>
  <sheetViews>
    <sheetView workbookViewId="0">
      <selection activeCell="E34" sqref="E34"/>
    </sheetView>
  </sheetViews>
  <sheetFormatPr defaultColWidth="9.109375" defaultRowHeight="14.4" x14ac:dyDescent="0.3"/>
  <cols>
    <col min="1" max="1" width="46.44140625" style="17" customWidth="1"/>
    <col min="2" max="2" width="13.33203125" style="17" customWidth="1"/>
    <col min="3" max="16384" width="9.109375" style="17"/>
  </cols>
  <sheetData>
    <row r="1" spans="1:2" ht="15" thickBot="1" x14ac:dyDescent="0.35"/>
    <row r="2" spans="1:2" ht="15" thickBot="1" x14ac:dyDescent="0.35">
      <c r="A2" s="41" t="s">
        <v>105</v>
      </c>
      <c r="B2" s="37" t="s">
        <v>90</v>
      </c>
    </row>
    <row r="3" spans="1:2" x14ac:dyDescent="0.3">
      <c r="A3" s="108"/>
      <c r="B3" s="109"/>
    </row>
    <row r="4" spans="1:2" x14ac:dyDescent="0.3">
      <c r="A4" s="110"/>
      <c r="B4" s="107"/>
    </row>
    <row r="5" spans="1:2" x14ac:dyDescent="0.3">
      <c r="A5" s="110"/>
      <c r="B5" s="107"/>
    </row>
    <row r="6" spans="1:2" x14ac:dyDescent="0.3">
      <c r="A6" s="110"/>
      <c r="B6" s="107"/>
    </row>
    <row r="7" spans="1:2" x14ac:dyDescent="0.3">
      <c r="A7" s="110"/>
      <c r="B7" s="107"/>
    </row>
    <row r="8" spans="1:2" x14ac:dyDescent="0.3">
      <c r="A8" s="110"/>
      <c r="B8" s="107"/>
    </row>
    <row r="9" spans="1:2" x14ac:dyDescent="0.3">
      <c r="A9" s="110"/>
      <c r="B9" s="107"/>
    </row>
    <row r="10" spans="1:2" x14ac:dyDescent="0.3">
      <c r="A10" s="110"/>
      <c r="B10" s="107"/>
    </row>
    <row r="11" spans="1:2" x14ac:dyDescent="0.3">
      <c r="A11" s="110"/>
      <c r="B11" s="107"/>
    </row>
    <row r="12" spans="1:2" x14ac:dyDescent="0.3">
      <c r="A12" s="110"/>
      <c r="B12" s="107"/>
    </row>
    <row r="13" spans="1:2" x14ac:dyDescent="0.3">
      <c r="A13" s="110"/>
      <c r="B13" s="107"/>
    </row>
    <row r="14" spans="1:2" x14ac:dyDescent="0.3">
      <c r="A14" s="110"/>
      <c r="B14" s="107"/>
    </row>
    <row r="15" spans="1:2" x14ac:dyDescent="0.3">
      <c r="A15" s="110"/>
      <c r="B15" s="107"/>
    </row>
    <row r="16" spans="1:2" x14ac:dyDescent="0.3">
      <c r="A16" s="110"/>
      <c r="B16" s="107"/>
    </row>
    <row r="17" spans="1:2" ht="15" thickBot="1" x14ac:dyDescent="0.35">
      <c r="A17" s="111"/>
      <c r="B17" s="112"/>
    </row>
    <row r="18" spans="1:2" ht="15" thickBot="1" x14ac:dyDescent="0.35">
      <c r="A18" s="41" t="s">
        <v>106</v>
      </c>
      <c r="B18" s="51">
        <f>SUM(B3:B17)</f>
        <v>0</v>
      </c>
    </row>
  </sheetData>
  <sheetProtection algorithmName="SHA-512" hashValue="R+fsD1WVS29SW5/SY/eK6Qz3eAeKW1a/b+LwbcrMUswJTfN/3T06YQCdXpPrgKnTHa2eL/mh77c1PPJZHxxZPA==" saltValue="QiXE8kUEuXx+HYh/+pq9UQ==" spinCount="100000" sheet="1" objects="1" scenarios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N47"/>
  <sheetViews>
    <sheetView workbookViewId="0">
      <selection activeCell="C28" sqref="C28"/>
    </sheetView>
  </sheetViews>
  <sheetFormatPr defaultRowHeight="14.4" x14ac:dyDescent="0.3"/>
  <cols>
    <col min="1" max="1" width="11" style="12" customWidth="1"/>
    <col min="2" max="2" width="15.6640625" customWidth="1"/>
    <col min="3" max="3" width="45.5546875" customWidth="1"/>
    <col min="4" max="4" width="23.109375" customWidth="1"/>
    <col min="8" max="8" width="9.109375" style="17"/>
  </cols>
  <sheetData>
    <row r="1" spans="1:14" x14ac:dyDescent="0.3">
      <c r="A1" s="12" t="s">
        <v>90</v>
      </c>
      <c r="B1" t="s">
        <v>76</v>
      </c>
      <c r="C1" t="s">
        <v>72</v>
      </c>
    </row>
    <row r="2" spans="1:14" x14ac:dyDescent="0.3">
      <c r="A2" s="12">
        <f>'Base Sched of Values'!C3+'Alt Sched of Values'!C3</f>
        <v>0</v>
      </c>
      <c r="B2" s="11" t="s">
        <v>340</v>
      </c>
      <c r="C2" s="17" t="s">
        <v>92</v>
      </c>
      <c r="D2" s="19" t="s">
        <v>93</v>
      </c>
      <c r="E2" s="19">
        <v>0</v>
      </c>
      <c r="F2" s="19">
        <v>0</v>
      </c>
      <c r="G2" s="19" t="b">
        <v>0</v>
      </c>
      <c r="H2" s="19">
        <v>0</v>
      </c>
      <c r="I2">
        <v>0</v>
      </c>
    </row>
    <row r="3" spans="1:14" x14ac:dyDescent="0.3">
      <c r="A3" s="12">
        <f>'Base Sched of Values'!C4+'Alt Sched of Values'!C4</f>
        <v>0</v>
      </c>
      <c r="B3" s="17" t="s">
        <v>302</v>
      </c>
      <c r="C3" s="17" t="s">
        <v>3</v>
      </c>
      <c r="D3" s="19" t="s">
        <v>93</v>
      </c>
      <c r="E3" s="19">
        <v>0</v>
      </c>
      <c r="F3" s="19">
        <v>0</v>
      </c>
      <c r="G3" s="19" t="b">
        <v>0</v>
      </c>
      <c r="H3" s="19">
        <v>0</v>
      </c>
      <c r="N3" s="17"/>
    </row>
    <row r="4" spans="1:14" x14ac:dyDescent="0.3">
      <c r="A4" s="12">
        <f>'Base Sched of Values'!C5+'Alt Sched of Values'!C5</f>
        <v>0</v>
      </c>
      <c r="B4" s="17" t="s">
        <v>303</v>
      </c>
      <c r="C4" s="26" t="s">
        <v>5</v>
      </c>
      <c r="D4" s="19" t="s">
        <v>93</v>
      </c>
      <c r="E4" s="19">
        <v>0</v>
      </c>
      <c r="F4" s="19">
        <v>0</v>
      </c>
      <c r="G4" s="19" t="b">
        <v>0</v>
      </c>
      <c r="H4" s="19">
        <v>0</v>
      </c>
      <c r="N4" s="17"/>
    </row>
    <row r="5" spans="1:14" x14ac:dyDescent="0.3">
      <c r="A5" s="12">
        <f>'Base Sched of Values'!C6+'Alt Sched of Values'!C6</f>
        <v>0</v>
      </c>
      <c r="B5" s="11" t="s">
        <v>304</v>
      </c>
      <c r="C5" s="11" t="s">
        <v>7</v>
      </c>
      <c r="D5" s="19" t="s">
        <v>93</v>
      </c>
      <c r="E5" s="19">
        <v>0</v>
      </c>
      <c r="F5" s="19">
        <v>0</v>
      </c>
      <c r="G5" s="19" t="b">
        <v>0</v>
      </c>
      <c r="H5" s="19">
        <v>0</v>
      </c>
      <c r="N5" s="17"/>
    </row>
    <row r="6" spans="1:14" x14ac:dyDescent="0.3">
      <c r="A6" s="12">
        <f>'Base Sched of Values'!C7+'Alt Sched of Values'!C7</f>
        <v>0</v>
      </c>
      <c r="B6" s="11" t="s">
        <v>305</v>
      </c>
      <c r="C6" s="11" t="s">
        <v>9</v>
      </c>
      <c r="D6" s="19" t="s">
        <v>93</v>
      </c>
      <c r="E6" s="19">
        <v>0</v>
      </c>
      <c r="F6" s="19">
        <v>0</v>
      </c>
      <c r="G6" s="19" t="b">
        <v>0</v>
      </c>
      <c r="H6" s="19">
        <v>0</v>
      </c>
      <c r="N6" s="17"/>
    </row>
    <row r="7" spans="1:14" x14ac:dyDescent="0.3">
      <c r="A7" s="12">
        <f>'Base Sched of Values'!C8+'Alt Sched of Values'!C8</f>
        <v>0</v>
      </c>
      <c r="B7" s="11" t="s">
        <v>306</v>
      </c>
      <c r="C7" s="11" t="s">
        <v>341</v>
      </c>
      <c r="D7" s="19" t="s">
        <v>93</v>
      </c>
      <c r="E7" s="19">
        <v>0</v>
      </c>
      <c r="F7" s="19">
        <v>0</v>
      </c>
      <c r="G7" s="19" t="b">
        <v>0</v>
      </c>
      <c r="H7" s="19">
        <v>0</v>
      </c>
      <c r="N7" s="17"/>
    </row>
    <row r="8" spans="1:14" x14ac:dyDescent="0.3">
      <c r="A8" s="12">
        <f>'Base Sched of Values'!C9+'Alt Sched of Values'!C9</f>
        <v>0</v>
      </c>
      <c r="B8" s="11" t="s">
        <v>307</v>
      </c>
      <c r="C8" s="11" t="s">
        <v>342</v>
      </c>
      <c r="D8" s="19" t="s">
        <v>93</v>
      </c>
      <c r="E8" s="19">
        <v>0</v>
      </c>
      <c r="F8" s="19">
        <v>0</v>
      </c>
      <c r="G8" s="19" t="b">
        <v>0</v>
      </c>
      <c r="H8" s="19">
        <v>0</v>
      </c>
      <c r="N8" s="17"/>
    </row>
    <row r="9" spans="1:14" x14ac:dyDescent="0.3">
      <c r="A9" s="12">
        <f>'Base Sched of Values'!C10+'Alt Sched of Values'!C10</f>
        <v>0</v>
      </c>
      <c r="B9" s="11" t="s">
        <v>308</v>
      </c>
      <c r="C9" s="11" t="s">
        <v>15</v>
      </c>
      <c r="D9" s="19" t="s">
        <v>93</v>
      </c>
      <c r="E9" s="19">
        <v>0</v>
      </c>
      <c r="F9" s="19">
        <v>0</v>
      </c>
      <c r="G9" s="19" t="b">
        <v>0</v>
      </c>
      <c r="H9" s="19">
        <v>0</v>
      </c>
      <c r="N9" s="17"/>
    </row>
    <row r="10" spans="1:14" x14ac:dyDescent="0.3">
      <c r="A10" s="12">
        <f>'Base Sched of Values'!C11+'Alt Sched of Values'!C11</f>
        <v>0</v>
      </c>
      <c r="B10" s="11" t="s">
        <v>309</v>
      </c>
      <c r="C10" s="11" t="s">
        <v>17</v>
      </c>
      <c r="D10" s="19" t="s">
        <v>93</v>
      </c>
      <c r="E10" s="19">
        <v>0</v>
      </c>
      <c r="F10" s="19">
        <v>0</v>
      </c>
      <c r="G10" s="19" t="b">
        <v>0</v>
      </c>
      <c r="H10" s="19">
        <v>0</v>
      </c>
      <c r="N10" s="17"/>
    </row>
    <row r="11" spans="1:14" x14ac:dyDescent="0.3">
      <c r="A11" s="12">
        <f>'Base Sched of Values'!C12+'Alt Sched of Values'!C12</f>
        <v>0</v>
      </c>
      <c r="B11" s="11" t="s">
        <v>310</v>
      </c>
      <c r="C11" s="11" t="s">
        <v>19</v>
      </c>
      <c r="D11" s="19" t="s">
        <v>93</v>
      </c>
      <c r="E11" s="19">
        <v>0</v>
      </c>
      <c r="F11" s="19">
        <v>0</v>
      </c>
      <c r="G11" s="19" t="b">
        <v>0</v>
      </c>
      <c r="H11" s="19">
        <v>0</v>
      </c>
      <c r="N11" s="17"/>
    </row>
    <row r="12" spans="1:14" x14ac:dyDescent="0.3">
      <c r="A12" s="12">
        <f>'Base Sched of Values'!C13+'Alt Sched of Values'!C13</f>
        <v>0</v>
      </c>
      <c r="B12" s="11" t="s">
        <v>311</v>
      </c>
      <c r="C12" s="11" t="s">
        <v>343</v>
      </c>
      <c r="D12" s="19" t="s">
        <v>93</v>
      </c>
      <c r="E12" s="19">
        <v>0</v>
      </c>
      <c r="F12" s="19">
        <v>0</v>
      </c>
      <c r="G12" s="19" t="b">
        <v>0</v>
      </c>
      <c r="H12" s="19">
        <v>0</v>
      </c>
      <c r="N12" s="17"/>
    </row>
    <row r="13" spans="1:14" x14ac:dyDescent="0.3">
      <c r="A13" s="12">
        <f>'Base Sched of Values'!C14+'Alt Sched of Values'!C14</f>
        <v>0</v>
      </c>
      <c r="B13" s="11" t="s">
        <v>312</v>
      </c>
      <c r="C13" s="11" t="s">
        <v>344</v>
      </c>
      <c r="D13" s="19" t="s">
        <v>93</v>
      </c>
      <c r="E13" s="19">
        <v>0</v>
      </c>
      <c r="F13" s="19">
        <v>0</v>
      </c>
      <c r="G13" s="19" t="b">
        <v>0</v>
      </c>
      <c r="H13" s="19">
        <v>0</v>
      </c>
      <c r="N13" s="17"/>
    </row>
    <row r="14" spans="1:14" x14ac:dyDescent="0.3">
      <c r="A14" s="12">
        <f>'Base Sched of Values'!C15+'Alt Sched of Values'!C15</f>
        <v>0</v>
      </c>
      <c r="B14" s="11" t="s">
        <v>313</v>
      </c>
      <c r="C14" s="11" t="s">
        <v>345</v>
      </c>
      <c r="D14" s="19" t="s">
        <v>93</v>
      </c>
      <c r="E14" s="19">
        <v>0</v>
      </c>
      <c r="F14" s="19">
        <v>0</v>
      </c>
      <c r="G14" s="19" t="b">
        <v>0</v>
      </c>
      <c r="H14" s="19">
        <v>0</v>
      </c>
      <c r="N14" s="17"/>
    </row>
    <row r="15" spans="1:14" x14ac:dyDescent="0.3">
      <c r="A15" s="12">
        <f>'Base Sched of Values'!C16+'Alt Sched of Values'!C16</f>
        <v>0</v>
      </c>
      <c r="B15" s="11" t="s">
        <v>314</v>
      </c>
      <c r="C15" s="11" t="s">
        <v>38</v>
      </c>
      <c r="D15" s="19" t="s">
        <v>93</v>
      </c>
      <c r="E15" s="19">
        <v>0</v>
      </c>
      <c r="F15" s="19">
        <v>0</v>
      </c>
      <c r="G15" s="19" t="b">
        <v>0</v>
      </c>
      <c r="H15" s="19">
        <v>0</v>
      </c>
      <c r="N15" s="17"/>
    </row>
    <row r="16" spans="1:14" x14ac:dyDescent="0.3">
      <c r="A16" s="12">
        <f>'Base Sched of Values'!C17+'Alt Sched of Values'!C17</f>
        <v>0</v>
      </c>
      <c r="B16" s="11" t="s">
        <v>315</v>
      </c>
      <c r="C16" s="11" t="s">
        <v>40</v>
      </c>
      <c r="D16" s="19" t="s">
        <v>93</v>
      </c>
      <c r="E16" s="19">
        <v>0</v>
      </c>
      <c r="F16" s="19">
        <v>0</v>
      </c>
      <c r="G16" s="19" t="b">
        <v>0</v>
      </c>
      <c r="H16" s="19">
        <v>0</v>
      </c>
      <c r="N16" s="17"/>
    </row>
    <row r="17" spans="1:14" x14ac:dyDescent="0.3">
      <c r="A17" s="12">
        <f>'Base Sched of Values'!C18+'Alt Sched of Values'!C18</f>
        <v>0</v>
      </c>
      <c r="B17" s="11" t="s">
        <v>316</v>
      </c>
      <c r="C17" s="11" t="s">
        <v>42</v>
      </c>
      <c r="D17" s="19" t="s">
        <v>93</v>
      </c>
      <c r="E17" s="19">
        <v>0</v>
      </c>
      <c r="F17" s="19">
        <v>0</v>
      </c>
      <c r="G17" s="19" t="b">
        <v>0</v>
      </c>
      <c r="H17" s="19">
        <v>0</v>
      </c>
      <c r="N17" s="17"/>
    </row>
    <row r="18" spans="1:14" x14ac:dyDescent="0.3">
      <c r="A18" s="12">
        <f>'Base Sched of Values'!C19+'Alt Sched of Values'!C19</f>
        <v>0</v>
      </c>
      <c r="B18" s="11" t="s">
        <v>317</v>
      </c>
      <c r="C18" s="11" t="s">
        <v>346</v>
      </c>
      <c r="D18" s="19" t="s">
        <v>93</v>
      </c>
      <c r="E18" s="19">
        <v>0</v>
      </c>
      <c r="F18" s="19">
        <v>0</v>
      </c>
      <c r="G18" s="19" t="b">
        <v>0</v>
      </c>
      <c r="H18" s="19">
        <v>0</v>
      </c>
      <c r="N18" s="17"/>
    </row>
    <row r="19" spans="1:14" x14ac:dyDescent="0.3">
      <c r="A19" s="12">
        <f>'Base Sched of Values'!C20+'Alt Sched of Values'!C20</f>
        <v>0</v>
      </c>
      <c r="B19" s="11" t="s">
        <v>318</v>
      </c>
      <c r="C19" s="11" t="s">
        <v>347</v>
      </c>
      <c r="D19" s="19" t="s">
        <v>93</v>
      </c>
      <c r="E19" s="19">
        <v>0</v>
      </c>
      <c r="F19" s="19">
        <v>0</v>
      </c>
      <c r="G19" s="19" t="b">
        <v>0</v>
      </c>
      <c r="H19" s="19">
        <v>0</v>
      </c>
      <c r="N19" s="17"/>
    </row>
    <row r="20" spans="1:14" x14ac:dyDescent="0.3">
      <c r="A20" s="12">
        <f>'Base Sched of Values'!C21+'Alt Sched of Values'!C21</f>
        <v>0</v>
      </c>
      <c r="B20" s="11" t="s">
        <v>319</v>
      </c>
      <c r="C20" s="11" t="s">
        <v>48</v>
      </c>
      <c r="D20" s="19" t="s">
        <v>93</v>
      </c>
      <c r="E20" s="19">
        <v>0</v>
      </c>
      <c r="F20" s="19">
        <v>0</v>
      </c>
      <c r="G20" s="19" t="b">
        <v>0</v>
      </c>
      <c r="H20" s="19">
        <v>0</v>
      </c>
      <c r="N20" s="17"/>
    </row>
    <row r="21" spans="1:14" x14ac:dyDescent="0.3">
      <c r="A21" s="12">
        <f>'Base Sched of Values'!C22+'Alt Sched of Values'!C22</f>
        <v>0</v>
      </c>
      <c r="B21" s="11" t="s">
        <v>320</v>
      </c>
      <c r="C21" s="11" t="s">
        <v>348</v>
      </c>
      <c r="D21" s="19" t="s">
        <v>93</v>
      </c>
      <c r="E21" s="19">
        <v>0</v>
      </c>
      <c r="F21" s="19">
        <v>0</v>
      </c>
      <c r="G21" s="19" t="b">
        <v>0</v>
      </c>
      <c r="H21" s="19">
        <v>0</v>
      </c>
      <c r="N21" s="17"/>
    </row>
    <row r="22" spans="1:14" x14ac:dyDescent="0.3">
      <c r="A22" s="12">
        <f>'Base Sched of Values'!C23+'Alt Sched of Values'!C23</f>
        <v>0</v>
      </c>
      <c r="B22" s="11" t="s">
        <v>321</v>
      </c>
      <c r="C22" s="11" t="s">
        <v>52</v>
      </c>
      <c r="D22" s="19" t="s">
        <v>93</v>
      </c>
      <c r="E22" s="19">
        <v>0</v>
      </c>
      <c r="F22" s="19">
        <v>0</v>
      </c>
      <c r="G22" s="19" t="b">
        <v>0</v>
      </c>
      <c r="H22" s="19">
        <v>0</v>
      </c>
      <c r="N22" s="17"/>
    </row>
    <row r="23" spans="1:14" x14ac:dyDescent="0.3">
      <c r="A23" s="12">
        <f>'Base Sched of Values'!C24+'Alt Sched of Values'!C24</f>
        <v>0</v>
      </c>
      <c r="B23" s="11" t="s">
        <v>322</v>
      </c>
      <c r="C23" s="11" t="s">
        <v>54</v>
      </c>
      <c r="D23" s="19" t="s">
        <v>93</v>
      </c>
      <c r="E23" s="19">
        <v>0</v>
      </c>
      <c r="F23" s="19">
        <v>0</v>
      </c>
      <c r="G23" s="19" t="b">
        <v>0</v>
      </c>
      <c r="H23" s="19">
        <v>0</v>
      </c>
      <c r="N23" s="17"/>
    </row>
    <row r="24" spans="1:14" x14ac:dyDescent="0.3">
      <c r="A24" s="12">
        <f>'Base Sched of Values'!C25+'Alt Sched of Values'!C25</f>
        <v>0</v>
      </c>
      <c r="B24" s="11" t="s">
        <v>323</v>
      </c>
      <c r="C24" s="11" t="s">
        <v>56</v>
      </c>
      <c r="D24" s="19" t="s">
        <v>93</v>
      </c>
      <c r="E24" s="19">
        <v>0</v>
      </c>
      <c r="F24" s="19">
        <v>0</v>
      </c>
      <c r="G24" s="19" t="b">
        <v>0</v>
      </c>
      <c r="H24" s="19">
        <v>0</v>
      </c>
      <c r="N24" s="17"/>
    </row>
    <row r="25" spans="1:14" x14ac:dyDescent="0.3">
      <c r="A25" s="12">
        <f>'Base Sched of Values'!C26+'Alt Sched of Values'!C26</f>
        <v>0</v>
      </c>
      <c r="B25" s="11" t="s">
        <v>324</v>
      </c>
      <c r="C25" s="11" t="s">
        <v>58</v>
      </c>
      <c r="D25" s="19" t="s">
        <v>93</v>
      </c>
      <c r="E25" s="19">
        <v>0</v>
      </c>
      <c r="F25" s="19">
        <v>0</v>
      </c>
      <c r="G25" s="19" t="b">
        <v>0</v>
      </c>
      <c r="H25" s="19">
        <v>0</v>
      </c>
      <c r="N25" s="17"/>
    </row>
    <row r="26" spans="1:14" x14ac:dyDescent="0.3">
      <c r="A26" s="12">
        <f>'Base Sched of Values'!C27+'Alt Sched of Values'!C27</f>
        <v>0</v>
      </c>
      <c r="B26" s="11" t="s">
        <v>325</v>
      </c>
      <c r="C26" s="11" t="s">
        <v>60</v>
      </c>
      <c r="D26" s="19" t="s">
        <v>93</v>
      </c>
      <c r="E26" s="19">
        <v>0</v>
      </c>
      <c r="F26" s="19">
        <v>0</v>
      </c>
      <c r="G26" s="19" t="b">
        <v>0</v>
      </c>
      <c r="H26" s="19">
        <v>0</v>
      </c>
      <c r="N26" s="17"/>
    </row>
    <row r="27" spans="1:14" x14ac:dyDescent="0.3">
      <c r="A27" s="12">
        <f>'Base Sched of Values'!C28+'Alt Sched of Values'!C28</f>
        <v>0</v>
      </c>
      <c r="B27" s="11" t="s">
        <v>326</v>
      </c>
      <c r="C27" s="11" t="s">
        <v>349</v>
      </c>
      <c r="D27" s="19" t="s">
        <v>93</v>
      </c>
      <c r="E27" s="19">
        <v>0</v>
      </c>
      <c r="F27" s="19">
        <v>0</v>
      </c>
      <c r="G27" s="19" t="b">
        <v>0</v>
      </c>
      <c r="H27" s="19">
        <v>0</v>
      </c>
      <c r="N27" s="17"/>
    </row>
    <row r="28" spans="1:14" x14ac:dyDescent="0.3">
      <c r="A28" s="12">
        <f>'Base Sched of Values'!C29+'Alt Sched of Values'!C29</f>
        <v>0</v>
      </c>
      <c r="B28" s="11" t="s">
        <v>327</v>
      </c>
      <c r="C28" s="11" t="s">
        <v>350</v>
      </c>
      <c r="D28" s="19" t="s">
        <v>93</v>
      </c>
      <c r="E28" s="19">
        <v>0</v>
      </c>
      <c r="F28" s="19">
        <v>0</v>
      </c>
      <c r="G28" s="19" t="b">
        <v>0</v>
      </c>
      <c r="H28" s="19">
        <v>0</v>
      </c>
      <c r="N28" s="17"/>
    </row>
    <row r="29" spans="1:14" x14ac:dyDescent="0.3">
      <c r="A29" s="12">
        <f>'Base Sched of Values'!C30+'Alt Sched of Values'!C30</f>
        <v>0</v>
      </c>
      <c r="B29" s="11" t="s">
        <v>328</v>
      </c>
      <c r="C29" s="11" t="s">
        <v>351</v>
      </c>
      <c r="D29" s="19" t="s">
        <v>93</v>
      </c>
      <c r="E29" s="19">
        <v>0</v>
      </c>
      <c r="F29" s="19">
        <v>0</v>
      </c>
      <c r="G29" s="19" t="b">
        <v>0</v>
      </c>
      <c r="H29" s="19">
        <v>0</v>
      </c>
      <c r="N29" s="17"/>
    </row>
    <row r="30" spans="1:14" s="17" customFormat="1" x14ac:dyDescent="0.3">
      <c r="A30" s="12">
        <f>'Alt Exhibit D-1'!C14+'Alt Exhibit D-1'!C54+'Alt Exhibit D-1'!C90+'Base Exhibit D-1'!C14+'Base Exhibit D-1'!C54+'Base Exhibit D-1'!C90</f>
        <v>0</v>
      </c>
      <c r="B30" s="27" t="s">
        <v>298</v>
      </c>
      <c r="C30" s="11" t="s">
        <v>353</v>
      </c>
      <c r="D30" s="19" t="s">
        <v>93</v>
      </c>
      <c r="E30" s="19">
        <v>0</v>
      </c>
      <c r="F30" s="19">
        <v>0</v>
      </c>
      <c r="G30" s="19" t="b">
        <v>0</v>
      </c>
      <c r="H30" s="19">
        <v>0</v>
      </c>
    </row>
    <row r="31" spans="1:14" s="17" customFormat="1" x14ac:dyDescent="0.3">
      <c r="A31" s="12">
        <f>'Base Exhibit D-1'!C22+'Alt Exhibit D-1'!C22</f>
        <v>0</v>
      </c>
      <c r="B31" s="12" t="s">
        <v>297</v>
      </c>
      <c r="C31" s="11" t="s">
        <v>1</v>
      </c>
      <c r="D31" s="19" t="s">
        <v>93</v>
      </c>
      <c r="E31" s="19">
        <v>0</v>
      </c>
      <c r="F31" s="19">
        <v>0</v>
      </c>
      <c r="G31" s="19" t="b">
        <v>0</v>
      </c>
      <c r="H31" s="19">
        <v>0</v>
      </c>
    </row>
    <row r="32" spans="1:14" x14ac:dyDescent="0.3">
      <c r="A32" s="12">
        <f>'Proposed GMP'!C9</f>
        <v>0</v>
      </c>
      <c r="B32" s="12" t="s">
        <v>295</v>
      </c>
      <c r="C32" s="27" t="s">
        <v>196</v>
      </c>
      <c r="D32" s="19" t="s">
        <v>93</v>
      </c>
      <c r="E32" s="19">
        <v>0</v>
      </c>
      <c r="F32" s="19">
        <v>0</v>
      </c>
      <c r="G32" s="19" t="b">
        <v>0</v>
      </c>
      <c r="H32" s="19">
        <v>0</v>
      </c>
      <c r="N32" s="17"/>
    </row>
    <row r="33" spans="1:14" x14ac:dyDescent="0.3">
      <c r="A33" s="12">
        <f>'Proposed GMP'!C11</f>
        <v>0</v>
      </c>
      <c r="B33" s="12" t="s">
        <v>339</v>
      </c>
      <c r="C33" s="11" t="s">
        <v>352</v>
      </c>
      <c r="D33" s="19" t="s">
        <v>93</v>
      </c>
      <c r="E33" s="19">
        <v>0</v>
      </c>
      <c r="F33" s="19">
        <v>0</v>
      </c>
      <c r="G33" s="19" t="b">
        <v>0</v>
      </c>
      <c r="H33" s="19">
        <v>0</v>
      </c>
      <c r="N33" s="17"/>
    </row>
    <row r="34" spans="1:14" x14ac:dyDescent="0.3">
      <c r="A34" s="12">
        <f>'Proposed GMP'!C10</f>
        <v>0</v>
      </c>
      <c r="B34" s="12" t="s">
        <v>296</v>
      </c>
      <c r="C34" s="11" t="s">
        <v>197</v>
      </c>
      <c r="D34" s="19" t="s">
        <v>93</v>
      </c>
      <c r="E34" s="19">
        <v>0</v>
      </c>
      <c r="F34" s="19">
        <v>0</v>
      </c>
      <c r="G34" s="19" t="b">
        <v>0</v>
      </c>
      <c r="H34" s="19">
        <v>0</v>
      </c>
      <c r="N34" s="17"/>
    </row>
    <row r="35" spans="1:14" x14ac:dyDescent="0.3">
      <c r="A35" s="12">
        <f>-'Proposed GMP'!C17</f>
        <v>0</v>
      </c>
      <c r="B35" s="12" t="s">
        <v>301</v>
      </c>
      <c r="C35" s="11" t="s">
        <v>338</v>
      </c>
      <c r="D35" s="19" t="s">
        <v>93</v>
      </c>
      <c r="E35" s="19">
        <v>0</v>
      </c>
      <c r="F35" s="19">
        <v>0</v>
      </c>
      <c r="G35" s="19" t="b">
        <v>0</v>
      </c>
      <c r="H35" s="19">
        <v>0</v>
      </c>
      <c r="N35" s="17"/>
    </row>
    <row r="36" spans="1:14" x14ac:dyDescent="0.3">
      <c r="B36" s="11"/>
      <c r="C36" s="11"/>
    </row>
    <row r="37" spans="1:14" x14ac:dyDescent="0.3">
      <c r="B37" s="11"/>
      <c r="C37" s="11"/>
    </row>
    <row r="38" spans="1:14" x14ac:dyDescent="0.3">
      <c r="B38" s="11"/>
      <c r="C38" s="11"/>
    </row>
    <row r="39" spans="1:14" x14ac:dyDescent="0.3">
      <c r="B39" s="11"/>
      <c r="C39" s="11"/>
    </row>
    <row r="40" spans="1:14" x14ac:dyDescent="0.3">
      <c r="B40" s="11"/>
      <c r="C40" s="11"/>
    </row>
    <row r="41" spans="1:14" x14ac:dyDescent="0.3">
      <c r="B41" s="11"/>
      <c r="C41" s="11"/>
    </row>
    <row r="42" spans="1:14" x14ac:dyDescent="0.3">
      <c r="B42" s="11"/>
      <c r="C42" s="11"/>
    </row>
    <row r="43" spans="1:14" x14ac:dyDescent="0.3">
      <c r="B43" s="11"/>
      <c r="C43" s="11"/>
    </row>
    <row r="44" spans="1:14" x14ac:dyDescent="0.3">
      <c r="B44" s="11"/>
      <c r="C44" s="11"/>
    </row>
    <row r="45" spans="1:14" x14ac:dyDescent="0.3">
      <c r="B45" s="11"/>
      <c r="C45" s="11"/>
    </row>
    <row r="46" spans="1:14" x14ac:dyDescent="0.3">
      <c r="B46" s="11"/>
      <c r="C46" s="11"/>
    </row>
    <row r="47" spans="1:14" x14ac:dyDescent="0.3">
      <c r="B47" s="11"/>
      <c r="C47" s="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IY40"/>
  <sheetViews>
    <sheetView zoomScale="96" zoomScaleNormal="96" workbookViewId="0">
      <selection activeCell="D26" sqref="D26"/>
    </sheetView>
  </sheetViews>
  <sheetFormatPr defaultRowHeight="14.4" x14ac:dyDescent="0.3"/>
  <cols>
    <col min="1" max="1" width="5.6640625" customWidth="1"/>
    <col min="2" max="2" width="13.88671875" customWidth="1"/>
    <col min="3" max="3" width="7.109375" customWidth="1"/>
    <col min="4" max="4" width="46.88671875" customWidth="1"/>
    <col min="5" max="5" width="32" customWidth="1"/>
    <col min="6" max="6" width="15" style="14" customWidth="1"/>
    <col min="7" max="7" width="14.88671875" customWidth="1"/>
    <col min="8" max="8" width="19.44140625" style="12" customWidth="1"/>
    <col min="9" max="9" width="8.109375" customWidth="1"/>
    <col min="10" max="10" width="6.5546875" customWidth="1"/>
    <col min="11" max="13" width="7.6640625" customWidth="1"/>
    <col min="14" max="14" width="9.88671875" customWidth="1"/>
    <col min="16" max="17" width="7" customWidth="1"/>
    <col min="18" max="18" width="5.88671875" customWidth="1"/>
    <col min="22" max="22" width="19.109375" customWidth="1"/>
    <col min="23" max="23" width="13.5546875" style="25" customWidth="1"/>
    <col min="24" max="24" width="12.6640625" style="25" customWidth="1"/>
    <col min="25" max="25" width="22.5546875" style="25" customWidth="1"/>
    <col min="26" max="26" width="16.109375" style="25" customWidth="1"/>
    <col min="27" max="78" width="9.109375" style="25"/>
    <col min="79" max="79" width="10" style="96" customWidth="1"/>
    <col min="80" max="80" width="13.6640625" style="96" customWidth="1"/>
    <col min="81" max="81" width="9.44140625" style="96" customWidth="1"/>
    <col min="82" max="82" width="56.5546875" style="96" customWidth="1"/>
    <col min="83" max="83" width="43" style="96" customWidth="1"/>
    <col min="84" max="84" width="12.33203125" style="98" customWidth="1"/>
    <col min="85" max="85" width="18" style="96" bestFit="1" customWidth="1"/>
    <col min="86" max="86" width="24.88671875" style="96" customWidth="1"/>
    <col min="87" max="87" width="14.5546875" style="99" customWidth="1"/>
    <col min="88" max="88" width="6" style="96" bestFit="1" customWidth="1"/>
    <col min="89" max="89" width="7" style="96" bestFit="1" customWidth="1"/>
    <col min="90" max="90" width="5.88671875" style="96" bestFit="1" customWidth="1"/>
    <col min="91" max="91" width="7.44140625" style="96" bestFit="1" customWidth="1"/>
    <col min="92" max="92" width="12.5546875" style="96" bestFit="1" customWidth="1"/>
    <col min="93" max="93" width="14" style="96" bestFit="1" customWidth="1"/>
    <col min="94" max="94" width="7" style="96" bestFit="1" customWidth="1"/>
    <col min="95" max="95" width="6.5546875" style="96" bestFit="1" customWidth="1"/>
    <col min="96" max="96" width="8.33203125" style="96" bestFit="1" customWidth="1"/>
    <col min="97" max="97" width="6.6640625" style="96" bestFit="1" customWidth="1"/>
    <col min="98" max="98" width="16" style="96" bestFit="1" customWidth="1"/>
    <col min="99" max="99" width="8.33203125" style="96" bestFit="1" customWidth="1"/>
    <col min="100" max="100" width="23.44140625" style="96" bestFit="1" customWidth="1"/>
    <col min="101" max="257" width="9.109375" style="96"/>
    <col min="258" max="259" width="9.109375" style="25"/>
  </cols>
  <sheetData>
    <row r="1" spans="1:259" s="10" customFormat="1" ht="22.8" x14ac:dyDescent="0.2">
      <c r="A1" s="18" t="s">
        <v>69</v>
      </c>
      <c r="B1" s="18" t="s">
        <v>70</v>
      </c>
      <c r="C1" s="18" t="s">
        <v>71</v>
      </c>
      <c r="D1" s="18" t="s">
        <v>72</v>
      </c>
      <c r="E1" s="18" t="s">
        <v>73</v>
      </c>
      <c r="F1" s="13" t="s">
        <v>74</v>
      </c>
      <c r="G1" s="18" t="s">
        <v>75</v>
      </c>
      <c r="H1" s="18" t="s">
        <v>76</v>
      </c>
      <c r="I1" s="18" t="s">
        <v>77</v>
      </c>
      <c r="J1" s="18" t="s">
        <v>78</v>
      </c>
      <c r="K1" s="18" t="s">
        <v>79</v>
      </c>
      <c r="L1" s="18" t="s">
        <v>80</v>
      </c>
      <c r="M1" s="18" t="s">
        <v>81</v>
      </c>
      <c r="N1" s="18" t="s">
        <v>82</v>
      </c>
      <c r="O1" s="18" t="s">
        <v>83</v>
      </c>
      <c r="P1" s="18" t="s">
        <v>84</v>
      </c>
      <c r="Q1" s="18" t="s">
        <v>85</v>
      </c>
      <c r="R1" s="18" t="s">
        <v>86</v>
      </c>
      <c r="S1" s="18" t="s">
        <v>87</v>
      </c>
      <c r="T1" s="18" t="s">
        <v>88</v>
      </c>
      <c r="U1" s="18" t="s">
        <v>24</v>
      </c>
      <c r="V1" s="18" t="s">
        <v>89</v>
      </c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100"/>
      <c r="CA1" s="92" t="s">
        <v>69</v>
      </c>
      <c r="CB1" s="92" t="s">
        <v>70</v>
      </c>
      <c r="CC1" s="92" t="s">
        <v>71</v>
      </c>
      <c r="CD1" s="92" t="s">
        <v>72</v>
      </c>
      <c r="CE1" s="92" t="s">
        <v>73</v>
      </c>
      <c r="CF1" s="93" t="s">
        <v>74</v>
      </c>
      <c r="CG1" s="92" t="s">
        <v>75</v>
      </c>
      <c r="CH1" s="92" t="s">
        <v>76</v>
      </c>
      <c r="CI1" s="94" t="s">
        <v>77</v>
      </c>
      <c r="CJ1" s="92" t="s">
        <v>78</v>
      </c>
      <c r="CK1" s="92" t="s">
        <v>79</v>
      </c>
      <c r="CL1" s="92" t="s">
        <v>80</v>
      </c>
      <c r="CM1" s="92" t="s">
        <v>81</v>
      </c>
      <c r="CN1" s="92" t="s">
        <v>82</v>
      </c>
      <c r="CO1" s="92" t="s">
        <v>83</v>
      </c>
      <c r="CP1" s="92" t="s">
        <v>84</v>
      </c>
      <c r="CQ1" s="92" t="s">
        <v>85</v>
      </c>
      <c r="CR1" s="92" t="s">
        <v>86</v>
      </c>
      <c r="CS1" s="92" t="s">
        <v>87</v>
      </c>
      <c r="CT1" s="92" t="s">
        <v>88</v>
      </c>
      <c r="CU1" s="92" t="s">
        <v>24</v>
      </c>
      <c r="CV1" s="92" t="s">
        <v>89</v>
      </c>
      <c r="CW1" s="95"/>
      <c r="CX1" s="95"/>
      <c r="CY1" s="95"/>
      <c r="CZ1" s="95"/>
      <c r="DA1" s="95"/>
      <c r="DB1" s="95"/>
      <c r="DC1" s="95"/>
      <c r="DD1" s="95"/>
      <c r="DE1" s="95"/>
      <c r="DF1" s="95"/>
      <c r="DG1" s="95"/>
      <c r="DH1" s="95"/>
      <c r="DI1" s="95"/>
      <c r="DJ1" s="95"/>
      <c r="DK1" s="95"/>
      <c r="DL1" s="95"/>
      <c r="DM1" s="95"/>
      <c r="DN1" s="95"/>
      <c r="DO1" s="95"/>
      <c r="DP1" s="95"/>
      <c r="DQ1" s="95"/>
      <c r="DR1" s="95"/>
      <c r="DS1" s="95"/>
      <c r="DT1" s="95"/>
      <c r="DU1" s="95"/>
      <c r="DV1" s="95"/>
      <c r="DW1" s="95"/>
      <c r="DX1" s="95"/>
      <c r="DY1" s="95"/>
      <c r="DZ1" s="95"/>
      <c r="EA1" s="95"/>
      <c r="EB1" s="95"/>
      <c r="EC1" s="95"/>
      <c r="ED1" s="95"/>
      <c r="EE1" s="95"/>
      <c r="EF1" s="95"/>
      <c r="EG1" s="95"/>
      <c r="EH1" s="95"/>
      <c r="EI1" s="95"/>
      <c r="EJ1" s="95"/>
      <c r="EK1" s="95"/>
      <c r="EL1" s="95"/>
      <c r="EM1" s="95"/>
      <c r="EN1" s="95"/>
      <c r="EO1" s="95"/>
      <c r="EP1" s="95"/>
      <c r="EQ1" s="95"/>
      <c r="ER1" s="95"/>
      <c r="ES1" s="95"/>
      <c r="ET1" s="95"/>
      <c r="EU1" s="95"/>
      <c r="EV1" s="95"/>
      <c r="EW1" s="95"/>
      <c r="EX1" s="95"/>
      <c r="EY1" s="95"/>
      <c r="EZ1" s="95"/>
      <c r="FA1" s="95"/>
      <c r="FB1" s="95"/>
      <c r="FC1" s="95"/>
      <c r="FD1" s="95"/>
      <c r="FE1" s="95"/>
      <c r="FF1" s="95"/>
      <c r="FG1" s="95"/>
      <c r="FH1" s="95"/>
      <c r="FI1" s="95"/>
      <c r="FJ1" s="95"/>
      <c r="FK1" s="95"/>
      <c r="FL1" s="95"/>
      <c r="FM1" s="95"/>
      <c r="FN1" s="95"/>
      <c r="FO1" s="95"/>
      <c r="FP1" s="95"/>
      <c r="FQ1" s="95"/>
      <c r="FR1" s="95"/>
      <c r="FS1" s="95"/>
      <c r="FT1" s="95"/>
      <c r="FU1" s="95"/>
      <c r="FV1" s="95"/>
      <c r="FW1" s="95"/>
      <c r="FX1" s="95"/>
      <c r="FY1" s="95"/>
      <c r="FZ1" s="95"/>
      <c r="GA1" s="95"/>
      <c r="GB1" s="95"/>
      <c r="GC1" s="95"/>
      <c r="GD1" s="95"/>
      <c r="GE1" s="95"/>
      <c r="GF1" s="95"/>
      <c r="GG1" s="95"/>
      <c r="GH1" s="95"/>
      <c r="GI1" s="95"/>
      <c r="GJ1" s="95"/>
      <c r="GK1" s="95"/>
      <c r="GL1" s="95"/>
      <c r="GM1" s="95"/>
      <c r="GN1" s="95"/>
      <c r="GO1" s="95"/>
      <c r="GP1" s="95"/>
      <c r="GQ1" s="95"/>
      <c r="GR1" s="95"/>
      <c r="GS1" s="95"/>
      <c r="GT1" s="95"/>
      <c r="GU1" s="95"/>
      <c r="GV1" s="95"/>
      <c r="GW1" s="95"/>
      <c r="GX1" s="95"/>
      <c r="GY1" s="95"/>
      <c r="GZ1" s="95"/>
      <c r="HA1" s="95"/>
      <c r="HB1" s="95"/>
      <c r="HC1" s="95"/>
      <c r="HD1" s="95"/>
      <c r="HE1" s="95"/>
      <c r="HF1" s="95"/>
      <c r="HG1" s="95"/>
      <c r="HH1" s="95"/>
      <c r="HI1" s="95"/>
      <c r="HJ1" s="95"/>
      <c r="HK1" s="95"/>
      <c r="HL1" s="95"/>
      <c r="HM1" s="95"/>
      <c r="HN1" s="95"/>
      <c r="HO1" s="95"/>
      <c r="HP1" s="95"/>
      <c r="HQ1" s="95"/>
      <c r="HR1" s="95"/>
      <c r="HS1" s="95"/>
      <c r="HT1" s="95"/>
      <c r="HU1" s="95"/>
      <c r="HV1" s="95"/>
      <c r="HW1" s="95"/>
      <c r="HX1" s="95"/>
      <c r="HY1" s="95"/>
      <c r="HZ1" s="95"/>
      <c r="IA1" s="95"/>
      <c r="IB1" s="95"/>
      <c r="IC1" s="95"/>
      <c r="ID1" s="95"/>
      <c r="IE1" s="95"/>
      <c r="IF1" s="95"/>
      <c r="IG1" s="95"/>
      <c r="IH1" s="95"/>
      <c r="II1" s="95"/>
      <c r="IJ1" s="95"/>
      <c r="IK1" s="95"/>
      <c r="IL1" s="95"/>
      <c r="IM1" s="95"/>
      <c r="IN1" s="95"/>
      <c r="IO1" s="95"/>
      <c r="IP1" s="95"/>
      <c r="IQ1" s="95"/>
      <c r="IR1" s="95"/>
      <c r="IS1" s="95"/>
      <c r="IT1" s="95"/>
      <c r="IU1" s="95"/>
      <c r="IV1" s="95"/>
      <c r="IW1" s="95"/>
      <c r="IX1" s="24"/>
      <c r="IY1" s="24"/>
    </row>
    <row r="2" spans="1:259" s="17" customFormat="1" x14ac:dyDescent="0.3">
      <c r="A2" s="134">
        <v>1</v>
      </c>
      <c r="B2" s="134">
        <v>0</v>
      </c>
      <c r="C2" s="134"/>
      <c r="D2" s="134" t="s">
        <v>338</v>
      </c>
      <c r="E2" s="134" t="s">
        <v>93</v>
      </c>
      <c r="F2" s="135"/>
      <c r="G2" s="134"/>
      <c r="H2" s="134" t="s">
        <v>301</v>
      </c>
      <c r="I2" s="134"/>
      <c r="J2" s="134">
        <v>0</v>
      </c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>
        <v>0</v>
      </c>
      <c r="V2" s="134" t="b">
        <v>0</v>
      </c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136" t="str">
        <f>IF(CF2&lt;&gt;"",1,"")</f>
        <v/>
      </c>
      <c r="CB2" s="136" t="str">
        <f t="array" ref="CB2">IFERROR(INDEX('[1]info Grid'!E$2:E$30,SMALL(IF('[1]info Grid'!$A$2:$A$30&lt;&gt;0,ROW('[1]info Grid'!A$2:A$30)-ROW('[1]info Grid'!A$2)+1),ROWS('[1]info Grid'!A$2:A2))),"")</f>
        <v/>
      </c>
      <c r="CC2" s="136"/>
      <c r="CD2" s="137" t="str">
        <f t="array" ref="CD2">IFERROR(INDEX('[1]info Grid'!C$2:C$30,SMALL(IF('[1]info Grid'!$A$2:$A$30&lt;&gt;0,ROW('[1]info Grid'!A$2:A$30)-ROW('[1]info Grid'!A$2)+1),ROWS('[1]info Grid'!A$2:A2))),"")</f>
        <v/>
      </c>
      <c r="CE2" s="136" t="str">
        <f t="array" ref="CE2">IFERROR(INDEX('[1]info Grid'!D$2:D$30,SMALL(IF('[1]info Grid'!$A$2:$A$30&lt;&gt;0,ROW('[1]info Grid'!A$2:A$30)-ROW('[1]info Grid'!A$2)+1),ROWS('[1]info Grid'!A$2:A2))),"")</f>
        <v/>
      </c>
      <c r="CF2" s="138" t="str">
        <f t="array" ref="CF2">IFERROR(INDEX('[1]info Grid'!A$2:A$30,SMALL(IF('[1]info Grid'!$A$2:$A$30&lt;&gt;0,ROW('[1]info Grid'!A$2:A$30)-ROW('[1]info Grid'!A$2)+1),ROWS('[1]info Grid'!A$2:A2))),"")</f>
        <v/>
      </c>
      <c r="CG2" s="136"/>
      <c r="CH2" s="136" t="str">
        <f t="array" ref="CH2">IFERROR(INDEX('[1]info Grid'!B$2:B$30,SMALL(IF('[1]info Grid'!$A$2:$A$30&lt;&gt;0,ROW('[1]info Grid'!A$2:A$30)-ROW('[1]info Grid'!A$2)+1),ROWS('[1]info Grid'!A$2:A2))),"")</f>
        <v/>
      </c>
      <c r="CI2" s="139"/>
      <c r="CJ2" s="136" t="str">
        <f t="array" ref="CJ2">IFERROR(INDEX('[1]info Grid'!$I$2:$I$30,SMALL(IF('[1]info Grid'!$A$2:$A$30&lt;&gt;0,ROW('[1]info Grid'!A$2:A$30)-ROW('[1]info Grid'!A$2)+1),ROWS('[1]info Grid'!A$2:A2))),"")</f>
        <v/>
      </c>
      <c r="CK2" s="136"/>
      <c r="CL2" s="136"/>
      <c r="CM2" s="136"/>
      <c r="CN2" s="136"/>
      <c r="CO2" s="136"/>
      <c r="CP2" s="136"/>
      <c r="CQ2" s="136"/>
      <c r="CR2" s="136"/>
      <c r="CS2" s="136"/>
      <c r="CT2" s="136"/>
      <c r="CU2" s="136" t="str">
        <f t="array" ref="CU2">IFERROR(INDEX('[1]info Grid'!F$2:F$30,SMALL(IF('[1]info Grid'!$A$2:$A$30&lt;&gt;0,ROW('[1]info Grid'!A$2:A$30)-ROW('[1]info Grid'!A$2)+1),ROWS('[1]info Grid'!A$2:A2))),"")</f>
        <v/>
      </c>
      <c r="CV2" s="136" t="str">
        <f t="array" ref="CV2">IFERROR(INDEX('[1]info Grid'!G$2:G$30,SMALL(IF('[1]info Grid'!$A$2:$A$30&lt;&gt;0,ROW('[1]info Grid'!A$2:A$30)-ROW('[1]info Grid'!A$2)+1),ROWS('[1]info Grid'!A$2:A2))),"")</f>
        <v/>
      </c>
      <c r="CW2" s="136"/>
    </row>
    <row r="3" spans="1:259" s="17" customFormat="1" x14ac:dyDescent="0.3">
      <c r="A3" s="19">
        <v>1</v>
      </c>
      <c r="B3" s="19">
        <v>0</v>
      </c>
      <c r="C3" s="19"/>
      <c r="D3" s="19" t="s">
        <v>356</v>
      </c>
      <c r="E3" s="19" t="s">
        <v>93</v>
      </c>
      <c r="F3" s="140"/>
      <c r="G3" s="19"/>
      <c r="H3" s="19" t="s">
        <v>295</v>
      </c>
      <c r="I3" s="19"/>
      <c r="J3" s="19">
        <v>0</v>
      </c>
      <c r="K3" s="19"/>
      <c r="L3" s="19"/>
      <c r="M3" s="19"/>
      <c r="N3" s="19"/>
      <c r="O3" s="19"/>
      <c r="P3" s="19"/>
      <c r="Q3" s="19"/>
      <c r="R3" s="19"/>
      <c r="S3" s="19"/>
      <c r="T3" s="19"/>
      <c r="U3" s="19">
        <v>0</v>
      </c>
      <c r="V3" s="19" t="b">
        <v>0</v>
      </c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136" t="str">
        <f t="shared" ref="CA3" si="0">IF(CF3&lt;&gt;"",1,"")</f>
        <v/>
      </c>
      <c r="CB3" s="136" t="str">
        <f t="array" ref="CB3">IFERROR(INDEX('[1]info Grid'!E$2:E$30,SMALL(IF('[1]info Grid'!$A$2:$A$30&lt;&gt;0,ROW('[1]info Grid'!A$2:A$30)-ROW('[1]info Grid'!A$2)+1),ROWS('[1]info Grid'!A$2:A5))),"")</f>
        <v/>
      </c>
      <c r="CC3" s="136"/>
      <c r="CD3" s="137" t="str">
        <f t="array" ref="CD3">IFERROR(INDEX('[1]info Grid'!C$2:C$30,SMALL(IF('[1]info Grid'!$A$2:$A$30&lt;&gt;0,ROW('[1]info Grid'!A$2:A$30)-ROW('[1]info Grid'!A$2)+1),ROWS('[1]info Grid'!A$2:A5))),"")</f>
        <v/>
      </c>
      <c r="CE3" s="136" t="str">
        <f t="array" ref="CE3">IFERROR(INDEX('[1]info Grid'!D$2:D$30,SMALL(IF('[1]info Grid'!$A$2:$A$30&lt;&gt;0,ROW('[1]info Grid'!A$2:A$30)-ROW('[1]info Grid'!A$2)+1),ROWS('[1]info Grid'!A$2:A5))),"")</f>
        <v/>
      </c>
      <c r="CF3" s="138" t="str">
        <f t="array" ref="CF3">IFERROR(INDEX('[1]info Grid'!A$2:A$30,SMALL(IF('[1]info Grid'!$A$2:$A$30&lt;&gt;0,ROW('[1]info Grid'!A$2:A$30)-ROW('[1]info Grid'!A$2)+1),ROWS('[1]info Grid'!A$2:A5))),"")</f>
        <v/>
      </c>
      <c r="CG3" s="136"/>
      <c r="CH3" s="136" t="str">
        <f t="array" ref="CH3">IFERROR(INDEX('[1]info Grid'!B$2:B$30,SMALL(IF('[1]info Grid'!$A$2:$A$30&lt;&gt;0,ROW('[1]info Grid'!A$2:A$30)-ROW('[1]info Grid'!A$2)+1),ROWS('[1]info Grid'!A$2:A5))),"")</f>
        <v/>
      </c>
      <c r="CI3" s="139"/>
      <c r="CJ3" s="136" t="str">
        <f t="array" ref="CJ3">IFERROR(INDEX('[1]info Grid'!$I$2:$I$30,SMALL(IF('[1]info Grid'!$A$2:$A$30&lt;&gt;0,ROW('[1]info Grid'!A$2:A$30)-ROW('[1]info Grid'!A$2)+1),ROWS('[1]info Grid'!A$2:A5))),"")</f>
        <v/>
      </c>
      <c r="CK3" s="136"/>
      <c r="CL3" s="136"/>
      <c r="CM3" s="136"/>
      <c r="CN3" s="136"/>
      <c r="CO3" s="136"/>
      <c r="CP3" s="136"/>
      <c r="CQ3" s="136"/>
      <c r="CR3" s="136"/>
      <c r="CS3" s="136"/>
      <c r="CT3" s="136"/>
      <c r="CU3" s="136" t="str">
        <f t="array" ref="CU3">IFERROR(INDEX('[1]info Grid'!F$2:F$30,SMALL(IF('[1]info Grid'!$A$2:$A$30&lt;&gt;0,ROW('[1]info Grid'!A$2:A$30)-ROW('[1]info Grid'!A$2)+1),ROWS('[1]info Grid'!A$2:A5))),"")</f>
        <v/>
      </c>
      <c r="CV3" s="136" t="str">
        <f t="array" ref="CV3">IFERROR(INDEX('[1]info Grid'!G$2:G$30,SMALL(IF('[1]info Grid'!$A$2:$A$30&lt;&gt;0,ROW('[1]info Grid'!A$2:A$30)-ROW('[1]info Grid'!A$2)+1),ROWS('[1]info Grid'!A$2:A5))),"")</f>
        <v/>
      </c>
      <c r="CW3" s="136"/>
    </row>
    <row r="4" spans="1:259" s="17" customFormat="1" x14ac:dyDescent="0.3">
      <c r="A4" s="19">
        <v>1</v>
      </c>
      <c r="B4" s="19">
        <v>0</v>
      </c>
      <c r="C4" s="19"/>
      <c r="D4" s="19" t="s">
        <v>197</v>
      </c>
      <c r="E4" s="19" t="s">
        <v>93</v>
      </c>
      <c r="F4" s="140"/>
      <c r="G4" s="19"/>
      <c r="H4" s="19" t="s">
        <v>296</v>
      </c>
      <c r="I4" s="19"/>
      <c r="J4" s="19">
        <v>0</v>
      </c>
      <c r="K4" s="19"/>
      <c r="L4" s="19"/>
      <c r="M4" s="19"/>
      <c r="N4" s="19"/>
      <c r="O4" s="19"/>
      <c r="P4" s="19"/>
      <c r="Q4" s="19"/>
      <c r="R4" s="19"/>
      <c r="S4" s="19"/>
      <c r="T4" s="19"/>
      <c r="U4" s="19">
        <v>0</v>
      </c>
      <c r="V4" s="19" t="b">
        <v>0</v>
      </c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136" t="str">
        <f t="shared" ref="CA4" si="1">IF(CF4&lt;&gt;"",1,"")</f>
        <v/>
      </c>
      <c r="CB4" s="136" t="str">
        <f t="array" ref="CB4">IFERROR(INDEX('[1]info Grid'!E$2:E$30,SMALL(IF('[1]info Grid'!$A$2:$A$30&lt;&gt;0,ROW('[1]info Grid'!A$2:A$30)-ROW('[1]info Grid'!A$2)+1),ROWS('[1]info Grid'!A$2:A5))),"")</f>
        <v/>
      </c>
      <c r="CC4" s="136"/>
      <c r="CD4" s="137" t="str">
        <f t="array" ref="CD4">IFERROR(INDEX('[1]info Grid'!C$2:C$30,SMALL(IF('[1]info Grid'!$A$2:$A$30&lt;&gt;0,ROW('[1]info Grid'!A$2:A$30)-ROW('[1]info Grid'!A$2)+1),ROWS('[1]info Grid'!A$2:A5))),"")</f>
        <v/>
      </c>
      <c r="CE4" s="136" t="str">
        <f t="array" ref="CE4">IFERROR(INDEX('[1]info Grid'!D$2:D$30,SMALL(IF('[1]info Grid'!$A$2:$A$30&lt;&gt;0,ROW('[1]info Grid'!A$2:A$30)-ROW('[1]info Grid'!A$2)+1),ROWS('[1]info Grid'!A$2:A5))),"")</f>
        <v/>
      </c>
      <c r="CF4" s="138" t="str">
        <f t="array" ref="CF4">IFERROR(INDEX('[1]info Grid'!A$2:A$30,SMALL(IF('[1]info Grid'!$A$2:$A$30&lt;&gt;0,ROW('[1]info Grid'!A$2:A$30)-ROW('[1]info Grid'!A$2)+1),ROWS('[1]info Grid'!A$2:A5))),"")</f>
        <v/>
      </c>
      <c r="CG4" s="136"/>
      <c r="CH4" s="136" t="str">
        <f t="array" ref="CH4">IFERROR(INDEX('[1]info Grid'!B$2:B$30,SMALL(IF('[1]info Grid'!$A$2:$A$30&lt;&gt;0,ROW('[1]info Grid'!A$2:A$30)-ROW('[1]info Grid'!A$2)+1),ROWS('[1]info Grid'!A$2:A5))),"")</f>
        <v/>
      </c>
      <c r="CI4" s="139"/>
      <c r="CJ4" s="136" t="str">
        <f t="array" ref="CJ4">IFERROR(INDEX('[1]info Grid'!$I$2:$I$30,SMALL(IF('[1]info Grid'!$A$2:$A$30&lt;&gt;0,ROW('[1]info Grid'!A$2:A$30)-ROW('[1]info Grid'!A$2)+1),ROWS('[1]info Grid'!A$2:A5))),"")</f>
        <v/>
      </c>
      <c r="CK4" s="136"/>
      <c r="CL4" s="136"/>
      <c r="CM4" s="136"/>
      <c r="CN4" s="136"/>
      <c r="CO4" s="136"/>
      <c r="CP4" s="136"/>
      <c r="CQ4" s="136"/>
      <c r="CR4" s="136"/>
      <c r="CS4" s="136"/>
      <c r="CT4" s="136"/>
      <c r="CU4" s="136" t="str">
        <f t="array" ref="CU4">IFERROR(INDEX('[1]info Grid'!F$2:F$30,SMALL(IF('[1]info Grid'!$A$2:$A$30&lt;&gt;0,ROW('[1]info Grid'!A$2:A$30)-ROW('[1]info Grid'!A$2)+1),ROWS('[1]info Grid'!A$2:A5))),"")</f>
        <v/>
      </c>
      <c r="CV4" s="136" t="str">
        <f t="array" ref="CV4">IFERROR(INDEX('[1]info Grid'!G$2:G$30,SMALL(IF('[1]info Grid'!$A$2:$A$30&lt;&gt;0,ROW('[1]info Grid'!A$2:A$30)-ROW('[1]info Grid'!A$2)+1),ROWS('[1]info Grid'!A$2:A5))),"")</f>
        <v/>
      </c>
      <c r="CW4" s="136"/>
    </row>
    <row r="5" spans="1:259" s="17" customFormat="1" x14ac:dyDescent="0.3">
      <c r="A5" s="19"/>
      <c r="B5" s="19"/>
      <c r="C5" s="19"/>
      <c r="D5" s="19"/>
      <c r="E5" s="19"/>
      <c r="F5" s="101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96" t="str">
        <f>IF(CF5&lt;&gt;"",CA4+1,"")</f>
        <v/>
      </c>
      <c r="CB5" s="96" t="str">
        <f t="array" ref="CB5">IFERROR(INDEX('info Grid'!E$2:E$35,SMALL(IF('info Grid'!$A$2:$A$35&lt;&gt;0,ROW('info Grid'!A$2:A$35)-ROW('info Grid'!A$2)+1),ROWS('info Grid'!C$2:C4))),"")</f>
        <v/>
      </c>
      <c r="CC5" s="96"/>
      <c r="CD5" s="97" t="str">
        <f t="array" ref="CD5">IFERROR(INDEX('info Grid'!C$2:C$35,SMALL(IF('info Grid'!$A$2:$A$35&lt;&gt;0,ROW('info Grid'!I$2:I$35)-ROW('info Grid'!A$2)+1),ROWS('info Grid'!C$2:C4))),"")</f>
        <v/>
      </c>
      <c r="CE5" s="96" t="str">
        <f t="array" ref="CE5">IFERROR(INDEX('info Grid'!D$2:D$35,SMALL(IF('info Grid'!$A$2:$A$35&lt;&gt;0,ROW('info Grid'!A$2:A$35)-ROW('info Grid'!A$2)+1),ROWS('info Grid'!C$2:C4))),"")</f>
        <v/>
      </c>
      <c r="CF5" s="98" t="str">
        <f t="array" ref="CF5">IFERROR(INDEX('info Grid'!A$2:A$35,SMALL(IF('info Grid'!$A$2:$A$35&lt;&gt;0,ROW('info Grid'!A$2:A$35)-ROW('info Grid'!A$2)+1),ROWS('info Grid'!A$2:A4))),"")</f>
        <v/>
      </c>
      <c r="CG5" s="96"/>
      <c r="CH5" s="96" t="str">
        <f t="array" ref="CH5">IFERROR(INDEX('info Grid'!B$2:B$35,SMALL(IF('info Grid'!$A$2:$A$35&lt;&gt;0,ROW('info Grid'!A$2:A$35)-ROW('info Grid'!A$2)+1),ROWS('info Grid'!B$2:B4))),"")</f>
        <v/>
      </c>
      <c r="CI5" s="99"/>
      <c r="CJ5" s="96" t="str">
        <f t="array" ref="CJ5">IFERROR(INDEX('info Grid'!$I$2:$I$35,SMALL(IF('info Grid'!$A$2:$A$35&lt;&gt;0,ROW('info Grid'!I$2:I$35)-ROW('info Grid'!A$2)+1),ROWS('info Grid'!I$2:I4))),"")</f>
        <v/>
      </c>
      <c r="CK5" s="96"/>
      <c r="CL5" s="96"/>
      <c r="CM5" s="96"/>
      <c r="CN5" s="96"/>
      <c r="CO5" s="96"/>
      <c r="CP5" s="96"/>
      <c r="CQ5" s="96"/>
      <c r="CR5" s="96"/>
      <c r="CS5" s="96"/>
      <c r="CT5" s="96"/>
      <c r="CU5" s="96" t="str">
        <f t="array" ref="CU5">IFERROR(INDEX('info Grid'!F$2:F$35,SMALL(IF('info Grid'!$A$2:$A$35&lt;&gt;0,ROW('info Grid'!A$2:A$35)-ROW('info Grid'!A$2)+1),ROWS('info Grid'!C$2:C4))),"")</f>
        <v/>
      </c>
      <c r="CV5" s="96" t="str">
        <f t="array" ref="CV5">IFERROR(INDEX('info Grid'!G$2:G$35,SMALL(IF('info Grid'!$A$2:$A$35&lt;&gt;0,ROW('info Grid'!A$2:A$35)-ROW('info Grid'!A$2)+1),ROWS('info Grid'!C$2:C4))),"")</f>
        <v/>
      </c>
      <c r="CW5" s="96"/>
      <c r="CX5" s="96"/>
      <c r="CY5" s="96"/>
      <c r="CZ5" s="96"/>
      <c r="DA5" s="96"/>
      <c r="DB5" s="96"/>
      <c r="DC5" s="96"/>
      <c r="DD5" s="96"/>
      <c r="DE5" s="96"/>
      <c r="DF5" s="96"/>
      <c r="DG5" s="96"/>
      <c r="DH5" s="96"/>
      <c r="DI5" s="96"/>
      <c r="DJ5" s="96"/>
      <c r="DK5" s="96"/>
      <c r="DL5" s="96"/>
      <c r="DM5" s="96"/>
      <c r="DN5" s="96"/>
      <c r="DO5" s="96"/>
      <c r="DP5" s="96"/>
      <c r="DQ5" s="96"/>
      <c r="DR5" s="96"/>
      <c r="DS5" s="96"/>
      <c r="DT5" s="96"/>
      <c r="DU5" s="96"/>
      <c r="DV5" s="96"/>
      <c r="DW5" s="96"/>
      <c r="DX5" s="96"/>
      <c r="DY5" s="96"/>
      <c r="DZ5" s="96"/>
      <c r="EA5" s="96"/>
      <c r="EB5" s="96"/>
      <c r="EC5" s="96"/>
      <c r="ED5" s="96"/>
      <c r="EE5" s="96"/>
      <c r="EF5" s="96"/>
      <c r="EG5" s="96"/>
      <c r="EH5" s="96"/>
      <c r="EI5" s="96"/>
      <c r="EJ5" s="96"/>
      <c r="EK5" s="96"/>
      <c r="EL5" s="96"/>
      <c r="EM5" s="96"/>
      <c r="EN5" s="96"/>
      <c r="EO5" s="96"/>
      <c r="EP5" s="96"/>
      <c r="EQ5" s="96"/>
      <c r="ER5" s="96"/>
      <c r="ES5" s="96"/>
      <c r="ET5" s="96"/>
      <c r="EU5" s="96"/>
      <c r="EV5" s="96"/>
      <c r="EW5" s="96"/>
      <c r="EX5" s="96"/>
      <c r="EY5" s="96"/>
      <c r="EZ5" s="96"/>
      <c r="FA5" s="96"/>
      <c r="FB5" s="96"/>
      <c r="FC5" s="96"/>
      <c r="FD5" s="96"/>
      <c r="FE5" s="96"/>
      <c r="FF5" s="96"/>
      <c r="FG5" s="96"/>
      <c r="FH5" s="96"/>
      <c r="FI5" s="96"/>
      <c r="FJ5" s="96"/>
      <c r="FK5" s="96"/>
      <c r="FL5" s="96"/>
      <c r="FM5" s="96"/>
      <c r="FN5" s="96"/>
      <c r="FO5" s="96"/>
      <c r="FP5" s="96"/>
      <c r="FQ5" s="96"/>
      <c r="FR5" s="96"/>
      <c r="FS5" s="96"/>
      <c r="FT5" s="96"/>
      <c r="FU5" s="96"/>
      <c r="FV5" s="96"/>
      <c r="FW5" s="96"/>
      <c r="FX5" s="96"/>
      <c r="FY5" s="96"/>
      <c r="FZ5" s="96"/>
      <c r="GA5" s="96"/>
      <c r="GB5" s="96"/>
      <c r="GC5" s="96"/>
      <c r="GD5" s="96"/>
      <c r="GE5" s="96"/>
      <c r="GF5" s="96"/>
      <c r="GG5" s="96"/>
      <c r="GH5" s="96"/>
      <c r="GI5" s="96"/>
      <c r="GJ5" s="96"/>
      <c r="GK5" s="96"/>
      <c r="GL5" s="96"/>
      <c r="GM5" s="96"/>
      <c r="GN5" s="96"/>
      <c r="GO5" s="96"/>
      <c r="GP5" s="96"/>
      <c r="GQ5" s="96"/>
      <c r="GR5" s="96"/>
      <c r="GS5" s="96"/>
      <c r="GT5" s="96"/>
      <c r="GU5" s="96"/>
      <c r="GV5" s="96"/>
      <c r="GW5" s="96"/>
      <c r="GX5" s="96"/>
      <c r="GY5" s="96"/>
      <c r="GZ5" s="96"/>
      <c r="HA5" s="96"/>
      <c r="HB5" s="96"/>
      <c r="HC5" s="96"/>
      <c r="HD5" s="96"/>
      <c r="HE5" s="96"/>
      <c r="HF5" s="96"/>
      <c r="HG5" s="96"/>
      <c r="HH5" s="96"/>
      <c r="HI5" s="96"/>
      <c r="HJ5" s="96"/>
      <c r="HK5" s="96"/>
      <c r="HL5" s="96"/>
      <c r="HM5" s="96"/>
      <c r="HN5" s="96"/>
      <c r="HO5" s="96"/>
      <c r="HP5" s="96"/>
      <c r="HQ5" s="96"/>
      <c r="HR5" s="96"/>
      <c r="HS5" s="96"/>
      <c r="HT5" s="96"/>
      <c r="HU5" s="96"/>
      <c r="HV5" s="96"/>
      <c r="HW5" s="96"/>
      <c r="HX5" s="96"/>
      <c r="HY5" s="96"/>
      <c r="HZ5" s="96"/>
      <c r="IA5" s="96"/>
      <c r="IB5" s="96"/>
      <c r="IC5" s="96"/>
      <c r="ID5" s="96"/>
      <c r="IE5" s="96"/>
      <c r="IF5" s="96"/>
      <c r="IG5" s="96"/>
      <c r="IH5" s="96"/>
      <c r="II5" s="96"/>
      <c r="IJ5" s="96"/>
      <c r="IK5" s="96"/>
      <c r="IL5" s="96"/>
      <c r="IM5" s="96"/>
      <c r="IN5" s="96"/>
      <c r="IO5" s="96"/>
      <c r="IP5" s="96"/>
      <c r="IQ5" s="96"/>
      <c r="IR5" s="96"/>
      <c r="IS5" s="96"/>
      <c r="IT5" s="96"/>
      <c r="IU5" s="96"/>
      <c r="IV5" s="96"/>
      <c r="IW5" s="96"/>
      <c r="IX5" s="25"/>
      <c r="IY5" s="25"/>
    </row>
    <row r="6" spans="1:259" x14ac:dyDescent="0.3">
      <c r="A6" s="19"/>
      <c r="B6" s="19"/>
      <c r="C6" s="19"/>
      <c r="D6" s="19"/>
      <c r="E6" s="19"/>
      <c r="F6" s="101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CA6" s="96" t="str">
        <f t="shared" ref="CA6:CA38" si="2">IF(CF6&lt;&gt;"",CA5+1,"")</f>
        <v/>
      </c>
      <c r="CB6" s="96" t="str">
        <f t="array" ref="CB6">IFERROR(INDEX('info Grid'!E$2:E$35,SMALL(IF('info Grid'!$A$2:$A$35&lt;&gt;0,ROW('info Grid'!A$2:A$35)-ROW('info Grid'!A$2)+1),ROWS('info Grid'!C$2:C5))),"")</f>
        <v/>
      </c>
      <c r="CD6" s="97" t="str">
        <f t="array" ref="CD6">IFERROR(INDEX('info Grid'!C$2:C$35,SMALL(IF('info Grid'!$A$2:$A$35&lt;&gt;0,ROW('info Grid'!I$2:I$35)-ROW('info Grid'!A$2)+1),ROWS('info Grid'!C$2:C5))),"")</f>
        <v/>
      </c>
      <c r="CE6" s="96" t="str">
        <f t="array" ref="CE6">IFERROR(INDEX('info Grid'!D$2:D$35,SMALL(IF('info Grid'!$A$2:$A$35&lt;&gt;0,ROW('info Grid'!A$2:A$35)-ROW('info Grid'!A$2)+1),ROWS('info Grid'!C$2:C5))),"")</f>
        <v/>
      </c>
      <c r="CF6" s="98" t="str">
        <f t="array" ref="CF6">IFERROR(INDEX('info Grid'!A$2:A$35,SMALL(IF('info Grid'!$A$2:$A$35&lt;&gt;0,ROW('info Grid'!A$2:A$35)-ROW('info Grid'!A$2)+1),ROWS('info Grid'!A$2:A5))),"")</f>
        <v/>
      </c>
      <c r="CH6" s="96" t="str">
        <f t="array" ref="CH6">IFERROR(INDEX('info Grid'!B$2:B$35,SMALL(IF('info Grid'!$A$2:$A$35&lt;&gt;0,ROW('info Grid'!A$2:A$35)-ROW('info Grid'!A$2)+1),ROWS('info Grid'!B$2:B5))),"")</f>
        <v/>
      </c>
      <c r="CJ6" s="96" t="str">
        <f t="array" ref="CJ6">IFERROR(INDEX('info Grid'!$I$2:$I$35,SMALL(IF('info Grid'!$A$2:$A$35&lt;&gt;0,ROW('info Grid'!I$2:I$35)-ROW('info Grid'!A$2)+1),ROWS('info Grid'!I$2:I5))),"")</f>
        <v/>
      </c>
      <c r="CU6" s="96" t="str">
        <f t="array" ref="CU6">IFERROR(INDEX('info Grid'!F$2:F$35,SMALL(IF('info Grid'!$A$2:$A$35&lt;&gt;0,ROW('info Grid'!A$2:A$35)-ROW('info Grid'!A$2)+1),ROWS('info Grid'!C$2:C5))),"")</f>
        <v/>
      </c>
      <c r="CV6" s="96" t="str">
        <f t="array" ref="CV6">IFERROR(INDEX('info Grid'!G$2:G$35,SMALL(IF('info Grid'!$A$2:$A$35&lt;&gt;0,ROW('info Grid'!A$2:A$35)-ROW('info Grid'!A$2)+1),ROWS('info Grid'!C$2:C5))),"")</f>
        <v/>
      </c>
    </row>
    <row r="7" spans="1:259" x14ac:dyDescent="0.3">
      <c r="A7" s="19"/>
      <c r="B7" s="19"/>
      <c r="C7" s="19"/>
      <c r="D7" s="19"/>
      <c r="E7" s="19"/>
      <c r="F7" s="101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CA7" s="96" t="str">
        <f t="shared" si="2"/>
        <v/>
      </c>
      <c r="CB7" s="96" t="str">
        <f t="array" ref="CB7">IFERROR(INDEX('info Grid'!E$2:E$35,SMALL(IF('info Grid'!$A$2:$A$35&lt;&gt;0,ROW('info Grid'!A$2:A$35)-ROW('info Grid'!A$2)+1),ROWS('info Grid'!C$2:C6))),"")</f>
        <v/>
      </c>
      <c r="CD7" s="97" t="str">
        <f t="array" ref="CD7">IFERROR(INDEX('info Grid'!C$2:C$35,SMALL(IF('info Grid'!$A$2:$A$35&lt;&gt;0,ROW('info Grid'!I$2:I$35)-ROW('info Grid'!A$2)+1),ROWS('info Grid'!C$2:C6))),"")</f>
        <v/>
      </c>
      <c r="CE7" s="96" t="str">
        <f t="array" ref="CE7">IFERROR(INDEX('info Grid'!D$2:D$35,SMALL(IF('info Grid'!$A$2:$A$35&lt;&gt;0,ROW('info Grid'!A$2:A$35)-ROW('info Grid'!A$2)+1),ROWS('info Grid'!C$2:C6))),"")</f>
        <v/>
      </c>
      <c r="CF7" s="98" t="str">
        <f t="array" ref="CF7">IFERROR(INDEX('info Grid'!A$2:A$35,SMALL(IF('info Grid'!$A$2:$A$35&lt;&gt;0,ROW('info Grid'!A$2:A$35)-ROW('info Grid'!A$2)+1),ROWS('info Grid'!A$2:A6))),"")</f>
        <v/>
      </c>
      <c r="CH7" s="96" t="str">
        <f t="array" ref="CH7">IFERROR(INDEX('info Grid'!B$2:B$35,SMALL(IF('info Grid'!$A$2:$A$35&lt;&gt;0,ROW('info Grid'!A$2:A$35)-ROW('info Grid'!A$2)+1),ROWS('info Grid'!B$2:B6))),"")</f>
        <v/>
      </c>
      <c r="CJ7" s="96" t="str">
        <f t="array" ref="CJ7">IFERROR(INDEX('info Grid'!$I$2:$I$35,SMALL(IF('info Grid'!$A$2:$A$35&lt;&gt;0,ROW('info Grid'!I$2:I$35)-ROW('info Grid'!A$2)+1),ROWS('info Grid'!I$2:I6))),"")</f>
        <v/>
      </c>
      <c r="CU7" s="96" t="str">
        <f t="array" ref="CU7">IFERROR(INDEX('info Grid'!F$2:F$35,SMALL(IF('info Grid'!$A$2:$A$35&lt;&gt;0,ROW('info Grid'!A$2:A$35)-ROW('info Grid'!A$2)+1),ROWS('info Grid'!C$2:C6))),"")</f>
        <v/>
      </c>
      <c r="CV7" s="96" t="str">
        <f t="array" ref="CV7">IFERROR(INDEX('info Grid'!G$2:G$35,SMALL(IF('info Grid'!$A$2:$A$35&lt;&gt;0,ROW('info Grid'!A$2:A$35)-ROW('info Grid'!A$2)+1),ROWS('info Grid'!C$2:C6))),"")</f>
        <v/>
      </c>
    </row>
    <row r="8" spans="1:259" x14ac:dyDescent="0.3">
      <c r="A8" s="19"/>
      <c r="B8" s="19"/>
      <c r="C8" s="19"/>
      <c r="D8" s="19"/>
      <c r="E8" s="19"/>
      <c r="F8" s="101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CA8" s="96" t="str">
        <f t="shared" si="2"/>
        <v/>
      </c>
      <c r="CB8" s="96" t="str">
        <f t="array" ref="CB8">IFERROR(INDEX('info Grid'!E$2:E$35,SMALL(IF('info Grid'!$A$2:$A$35&lt;&gt;0,ROW('info Grid'!A$2:A$35)-ROW('info Grid'!A$2)+1),ROWS('info Grid'!C$2:C7))),"")</f>
        <v/>
      </c>
      <c r="CD8" s="97" t="str">
        <f t="array" ref="CD8">IFERROR(INDEX('info Grid'!C$2:C$35,SMALL(IF('info Grid'!$A$2:$A$35&lt;&gt;0,ROW('info Grid'!I$2:I$35)-ROW('info Grid'!A$2)+1),ROWS('info Grid'!C$2:C7))),"")</f>
        <v/>
      </c>
      <c r="CE8" s="96" t="str">
        <f t="array" ref="CE8">IFERROR(INDEX('info Grid'!D$2:D$35,SMALL(IF('info Grid'!$A$2:$A$35&lt;&gt;0,ROW('info Grid'!A$2:A$35)-ROW('info Grid'!A$2)+1),ROWS('info Grid'!C$2:C7))),"")</f>
        <v/>
      </c>
      <c r="CF8" s="98" t="str">
        <f t="array" ref="CF8">IFERROR(INDEX('info Grid'!A$2:A$35,SMALL(IF('info Grid'!$A$2:$A$35&lt;&gt;0,ROW('info Grid'!A$2:A$35)-ROW('info Grid'!A$2)+1),ROWS('info Grid'!A$2:A7))),"")</f>
        <v/>
      </c>
      <c r="CH8" s="96" t="str">
        <f t="array" ref="CH8">IFERROR(INDEX('info Grid'!B$2:B$35,SMALL(IF('info Grid'!$A$2:$A$35&lt;&gt;0,ROW('info Grid'!A$2:A$35)-ROW('info Grid'!A$2)+1),ROWS('info Grid'!B$2:B7))),"")</f>
        <v/>
      </c>
      <c r="CJ8" s="96" t="str">
        <f t="array" ref="CJ8">IFERROR(INDEX('info Grid'!$I$2:$I$35,SMALL(IF('info Grid'!$A$2:$A$35&lt;&gt;0,ROW('info Grid'!I$2:I$35)-ROW('info Grid'!A$2)+1),ROWS('info Grid'!I$2:I7))),"")</f>
        <v/>
      </c>
      <c r="CU8" s="96" t="str">
        <f t="array" ref="CU8">IFERROR(INDEX('info Grid'!F$2:F$35,SMALL(IF('info Grid'!$A$2:$A$35&lt;&gt;0,ROW('info Grid'!A$2:A$35)-ROW('info Grid'!A$2)+1),ROWS('info Grid'!C$2:C7))),"")</f>
        <v/>
      </c>
      <c r="CV8" s="96" t="str">
        <f t="array" ref="CV8">IFERROR(INDEX('info Grid'!G$2:G$35,SMALL(IF('info Grid'!$A$2:$A$35&lt;&gt;0,ROW('info Grid'!A$2:A$35)-ROW('info Grid'!A$2)+1),ROWS('info Grid'!C$2:C7))),"")</f>
        <v/>
      </c>
    </row>
    <row r="9" spans="1:259" x14ac:dyDescent="0.3">
      <c r="A9" s="19"/>
      <c r="B9" s="19"/>
      <c r="C9" s="19"/>
      <c r="D9" s="19"/>
      <c r="E9" s="19"/>
      <c r="F9" s="101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CA9" s="96" t="str">
        <f t="shared" si="2"/>
        <v/>
      </c>
      <c r="CB9" s="96" t="str">
        <f t="array" ref="CB9">IFERROR(INDEX('info Grid'!E$2:E$35,SMALL(IF('info Grid'!$A$2:$A$35&lt;&gt;0,ROW('info Grid'!A$2:A$35)-ROW('info Grid'!A$2)+1),ROWS('info Grid'!C$2:C8))),"")</f>
        <v/>
      </c>
      <c r="CD9" s="97" t="str">
        <f t="array" ref="CD9">IFERROR(INDEX('info Grid'!C$2:C$35,SMALL(IF('info Grid'!$A$2:$A$35&lt;&gt;0,ROW('info Grid'!I$2:I$35)-ROW('info Grid'!A$2)+1),ROWS('info Grid'!C$2:C8))),"")</f>
        <v/>
      </c>
      <c r="CE9" s="96" t="str">
        <f t="array" ref="CE9">IFERROR(INDEX('info Grid'!D$2:D$35,SMALL(IF('info Grid'!$A$2:$A$35&lt;&gt;0,ROW('info Grid'!A$2:A$35)-ROW('info Grid'!A$2)+1),ROWS('info Grid'!C$2:C8))),"")</f>
        <v/>
      </c>
      <c r="CF9" s="98" t="str">
        <f t="array" ref="CF9">IFERROR(INDEX('info Grid'!A$2:A$35,SMALL(IF('info Grid'!$A$2:$A$35&lt;&gt;0,ROW('info Grid'!A$2:A$35)-ROW('info Grid'!A$2)+1),ROWS('info Grid'!A$2:A8))),"")</f>
        <v/>
      </c>
      <c r="CH9" s="96" t="str">
        <f t="array" ref="CH9">IFERROR(INDEX('info Grid'!B$2:B$35,SMALL(IF('info Grid'!$A$2:$A$35&lt;&gt;0,ROW('info Grid'!A$2:A$35)-ROW('info Grid'!A$2)+1),ROWS('info Grid'!B$2:B8))),"")</f>
        <v/>
      </c>
      <c r="CJ9" s="96" t="str">
        <f t="array" ref="CJ9">IFERROR(INDEX('info Grid'!$I$2:$I$35,SMALL(IF('info Grid'!$A$2:$A$35&lt;&gt;0,ROW('info Grid'!I$2:I$35)-ROW('info Grid'!A$2)+1),ROWS('info Grid'!I$2:I8))),"")</f>
        <v/>
      </c>
      <c r="CU9" s="96" t="str">
        <f t="array" ref="CU9">IFERROR(INDEX('info Grid'!F$2:F$35,SMALL(IF('info Grid'!$A$2:$A$35&lt;&gt;0,ROW('info Grid'!A$2:A$35)-ROW('info Grid'!A$2)+1),ROWS('info Grid'!C$2:C8))),"")</f>
        <v/>
      </c>
      <c r="CV9" s="96" t="str">
        <f t="array" ref="CV9">IFERROR(INDEX('info Grid'!G$2:G$35,SMALL(IF('info Grid'!$A$2:$A$35&lt;&gt;0,ROW('info Grid'!A$2:A$35)-ROW('info Grid'!A$2)+1),ROWS('info Grid'!C$2:C8))),"")</f>
        <v/>
      </c>
    </row>
    <row r="10" spans="1:259" x14ac:dyDescent="0.3">
      <c r="A10" s="19"/>
      <c r="B10" s="19"/>
      <c r="C10" s="19"/>
      <c r="D10" s="19"/>
      <c r="E10" s="19"/>
      <c r="F10" s="101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CA10" s="96" t="str">
        <f t="shared" si="2"/>
        <v/>
      </c>
      <c r="CB10" s="96" t="str">
        <f t="array" ref="CB10">IFERROR(INDEX('info Grid'!E$2:E$35,SMALL(IF('info Grid'!$A$2:$A$35&lt;&gt;0,ROW('info Grid'!A$2:A$35)-ROW('info Grid'!A$2)+1),ROWS('info Grid'!C$2:C9))),"")</f>
        <v/>
      </c>
      <c r="CD10" s="97" t="str">
        <f t="array" ref="CD10">IFERROR(INDEX('info Grid'!C$2:C$35,SMALL(IF('info Grid'!$A$2:$A$35&lt;&gt;0,ROW('info Grid'!I$2:I$35)-ROW('info Grid'!A$2)+1),ROWS('info Grid'!C$2:C9))),"")</f>
        <v/>
      </c>
      <c r="CE10" s="96" t="str">
        <f t="array" ref="CE10">IFERROR(INDEX('info Grid'!D$2:D$35,SMALL(IF('info Grid'!$A$2:$A$35&lt;&gt;0,ROW('info Grid'!A$2:A$35)-ROW('info Grid'!A$2)+1),ROWS('info Grid'!C$2:C9))),"")</f>
        <v/>
      </c>
      <c r="CF10" s="98" t="str">
        <f t="array" ref="CF10">IFERROR(INDEX('info Grid'!A$2:A$35,SMALL(IF('info Grid'!$A$2:$A$35&lt;&gt;0,ROW('info Grid'!A$2:A$35)-ROW('info Grid'!A$2)+1),ROWS('info Grid'!A$2:A9))),"")</f>
        <v/>
      </c>
      <c r="CH10" s="96" t="str">
        <f t="array" ref="CH10">IFERROR(INDEX('info Grid'!B$2:B$35,SMALL(IF('info Grid'!$A$2:$A$35&lt;&gt;0,ROW('info Grid'!A$2:A$35)-ROW('info Grid'!A$2)+1),ROWS('info Grid'!B$2:B9))),"")</f>
        <v/>
      </c>
      <c r="CJ10" s="96" t="str">
        <f t="array" ref="CJ10">IFERROR(INDEX('info Grid'!$I$2:$I$35,SMALL(IF('info Grid'!$A$2:$A$35&lt;&gt;0,ROW('info Grid'!I$2:I$35)-ROW('info Grid'!A$2)+1),ROWS('info Grid'!I$2:I9))),"")</f>
        <v/>
      </c>
      <c r="CU10" s="96" t="str">
        <f t="array" ref="CU10">IFERROR(INDEX('info Grid'!F$2:F$35,SMALL(IF('info Grid'!$A$2:$A$35&lt;&gt;0,ROW('info Grid'!A$2:A$35)-ROW('info Grid'!A$2)+1),ROWS('info Grid'!C$2:C9))),"")</f>
        <v/>
      </c>
      <c r="CV10" s="96" t="str">
        <f t="array" ref="CV10">IFERROR(INDEX('info Grid'!G$2:G$35,SMALL(IF('info Grid'!$A$2:$A$35&lt;&gt;0,ROW('info Grid'!A$2:A$35)-ROW('info Grid'!A$2)+1),ROWS('info Grid'!C$2:C9))),"")</f>
        <v/>
      </c>
    </row>
    <row r="11" spans="1:259" x14ac:dyDescent="0.3">
      <c r="A11" s="19"/>
      <c r="B11" s="19"/>
      <c r="C11" s="19"/>
      <c r="D11" s="19"/>
      <c r="E11" s="19"/>
      <c r="F11" s="101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CA11" s="96" t="str">
        <f t="shared" si="2"/>
        <v/>
      </c>
      <c r="CB11" s="96" t="str">
        <f t="array" ref="CB11">IFERROR(INDEX('info Grid'!E$2:E$35,SMALL(IF('info Grid'!$A$2:$A$35&lt;&gt;0,ROW('info Grid'!A$2:A$35)-ROW('info Grid'!A$2)+1),ROWS('info Grid'!C$2:C10))),"")</f>
        <v/>
      </c>
      <c r="CD11" s="97" t="str">
        <f t="array" ref="CD11">IFERROR(INDEX('info Grid'!C$2:C$35,SMALL(IF('info Grid'!$A$2:$A$35&lt;&gt;0,ROW('info Grid'!I$2:I$35)-ROW('info Grid'!A$2)+1),ROWS('info Grid'!C$2:C10))),"")</f>
        <v/>
      </c>
      <c r="CE11" s="96" t="str">
        <f t="array" ref="CE11">IFERROR(INDEX('info Grid'!D$2:D$35,SMALL(IF('info Grid'!$A$2:$A$35&lt;&gt;0,ROW('info Grid'!A$2:A$35)-ROW('info Grid'!A$2)+1),ROWS('info Grid'!C$2:C10))),"")</f>
        <v/>
      </c>
      <c r="CF11" s="98" t="str">
        <f t="array" ref="CF11">IFERROR(INDEX('info Grid'!A$2:A$35,SMALL(IF('info Grid'!$A$2:$A$35&lt;&gt;0,ROW('info Grid'!A$2:A$35)-ROW('info Grid'!A$2)+1),ROWS('info Grid'!A$2:A10))),"")</f>
        <v/>
      </c>
      <c r="CH11" s="96" t="str">
        <f t="array" ref="CH11">IFERROR(INDEX('info Grid'!B$2:B$35,SMALL(IF('info Grid'!$A$2:$A$35&lt;&gt;0,ROW('info Grid'!A$2:A$35)-ROW('info Grid'!A$2)+1),ROWS('info Grid'!B$2:B10))),"")</f>
        <v/>
      </c>
      <c r="CJ11" s="96" t="str">
        <f t="array" ref="CJ11">IFERROR(INDEX('info Grid'!$I$2:$I$35,SMALL(IF('info Grid'!$A$2:$A$35&lt;&gt;0,ROW('info Grid'!I$2:I$35)-ROW('info Grid'!A$2)+1),ROWS('info Grid'!I$2:I10))),"")</f>
        <v/>
      </c>
      <c r="CU11" s="96" t="str">
        <f t="array" ref="CU11">IFERROR(INDEX('info Grid'!F$2:F$35,SMALL(IF('info Grid'!$A$2:$A$35&lt;&gt;0,ROW('info Grid'!A$2:A$35)-ROW('info Grid'!A$2)+1),ROWS('info Grid'!C$2:C10))),"")</f>
        <v/>
      </c>
      <c r="CV11" s="96" t="str">
        <f t="array" ref="CV11">IFERROR(INDEX('info Grid'!G$2:G$35,SMALL(IF('info Grid'!$A$2:$A$35&lt;&gt;0,ROW('info Grid'!A$2:A$35)-ROW('info Grid'!A$2)+1),ROWS('info Grid'!C$2:C10))),"")</f>
        <v/>
      </c>
    </row>
    <row r="12" spans="1:259" x14ac:dyDescent="0.3">
      <c r="A12" s="19" t="s">
        <v>91</v>
      </c>
      <c r="B12" s="19" t="s">
        <v>91</v>
      </c>
      <c r="C12" s="19"/>
      <c r="D12" s="19" t="s">
        <v>91</v>
      </c>
      <c r="E12" s="19" t="s">
        <v>91</v>
      </c>
      <c r="F12" s="101" t="s">
        <v>91</v>
      </c>
      <c r="G12" s="19"/>
      <c r="H12" s="19" t="s">
        <v>91</v>
      </c>
      <c r="I12" s="19"/>
      <c r="J12" s="19" t="s">
        <v>91</v>
      </c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 t="s">
        <v>91</v>
      </c>
      <c r="V12" s="19" t="s">
        <v>91</v>
      </c>
      <c r="CA12" s="96" t="str">
        <f t="shared" si="2"/>
        <v/>
      </c>
      <c r="CB12" s="96" t="str">
        <f t="array" ref="CB12">IFERROR(INDEX('info Grid'!E$2:E$35,SMALL(IF('info Grid'!$A$2:$A$35&lt;&gt;0,ROW('info Grid'!A$2:A$35)-ROW('info Grid'!A$2)+1),ROWS('info Grid'!C$2:C11))),"")</f>
        <v/>
      </c>
      <c r="CD12" s="97" t="str">
        <f t="array" ref="CD12">IFERROR(INDEX('info Grid'!C$2:C$35,SMALL(IF('info Grid'!$A$2:$A$35&lt;&gt;0,ROW('info Grid'!I$2:I$35)-ROW('info Grid'!A$2)+1),ROWS('info Grid'!C$2:C11))),"")</f>
        <v/>
      </c>
      <c r="CE12" s="96" t="str">
        <f t="array" ref="CE12">IFERROR(INDEX('info Grid'!D$2:D$35,SMALL(IF('info Grid'!$A$2:$A$35&lt;&gt;0,ROW('info Grid'!A$2:A$35)-ROW('info Grid'!A$2)+1),ROWS('info Grid'!C$2:C11))),"")</f>
        <v/>
      </c>
      <c r="CF12" s="98" t="str">
        <f t="array" ref="CF12">IFERROR(INDEX('info Grid'!A$2:A$35,SMALL(IF('info Grid'!$A$2:$A$35&lt;&gt;0,ROW('info Grid'!A$2:A$35)-ROW('info Grid'!A$2)+1),ROWS('info Grid'!A$2:A11))),"")</f>
        <v/>
      </c>
      <c r="CH12" s="96" t="str">
        <f t="array" ref="CH12">IFERROR(INDEX('info Grid'!B$2:B$35,SMALL(IF('info Grid'!$A$2:$A$35&lt;&gt;0,ROW('info Grid'!A$2:A$35)-ROW('info Grid'!A$2)+1),ROWS('info Grid'!B$2:B11))),"")</f>
        <v/>
      </c>
      <c r="CJ12" s="96" t="str">
        <f t="array" ref="CJ12">IFERROR(INDEX('info Grid'!$I$2:$I$35,SMALL(IF('info Grid'!$A$2:$A$35&lt;&gt;0,ROW('info Grid'!I$2:I$35)-ROW('info Grid'!A$2)+1),ROWS('info Grid'!I$2:I11))),"")</f>
        <v/>
      </c>
      <c r="CU12" s="96" t="str">
        <f t="array" ref="CU12">IFERROR(INDEX('info Grid'!F$2:F$35,SMALL(IF('info Grid'!$A$2:$A$35&lt;&gt;0,ROW('info Grid'!A$2:A$35)-ROW('info Grid'!A$2)+1),ROWS('info Grid'!C$2:C11))),"")</f>
        <v/>
      </c>
      <c r="CV12" s="96" t="str">
        <f t="array" ref="CV12">IFERROR(INDEX('info Grid'!G$2:G$35,SMALL(IF('info Grid'!$A$2:$A$35&lt;&gt;0,ROW('info Grid'!A$2:A$35)-ROW('info Grid'!A$2)+1),ROWS('info Grid'!C$2:C11))),"")</f>
        <v/>
      </c>
    </row>
    <row r="13" spans="1:259" x14ac:dyDescent="0.3">
      <c r="A13" s="19" t="s">
        <v>91</v>
      </c>
      <c r="B13" s="19" t="s">
        <v>91</v>
      </c>
      <c r="C13" s="19"/>
      <c r="D13" s="19" t="s">
        <v>91</v>
      </c>
      <c r="E13" s="19" t="s">
        <v>91</v>
      </c>
      <c r="F13" s="101" t="s">
        <v>91</v>
      </c>
      <c r="G13" s="19"/>
      <c r="H13" s="19" t="s">
        <v>91</v>
      </c>
      <c r="I13" s="19"/>
      <c r="J13" s="19" t="s">
        <v>91</v>
      </c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 t="s">
        <v>91</v>
      </c>
      <c r="V13" s="19" t="s">
        <v>91</v>
      </c>
      <c r="CA13" s="96" t="str">
        <f t="shared" si="2"/>
        <v/>
      </c>
      <c r="CB13" s="96" t="str">
        <f t="array" ref="CB13">IFERROR(INDEX('info Grid'!E$2:E$35,SMALL(IF('info Grid'!$A$2:$A$35&lt;&gt;0,ROW('info Grid'!A$2:A$35)-ROW('info Grid'!A$2)+1),ROWS('info Grid'!C$2:C12))),"")</f>
        <v/>
      </c>
      <c r="CD13" s="97" t="str">
        <f t="array" ref="CD13">IFERROR(INDEX('info Grid'!C$2:C$35,SMALL(IF('info Grid'!$A$2:$A$35&lt;&gt;0,ROW('info Grid'!I$2:I$35)-ROW('info Grid'!A$2)+1),ROWS('info Grid'!C$2:C12))),"")</f>
        <v/>
      </c>
      <c r="CE13" s="96" t="str">
        <f t="array" ref="CE13">IFERROR(INDEX('info Grid'!D$2:D$35,SMALL(IF('info Grid'!$A$2:$A$35&lt;&gt;0,ROW('info Grid'!A$2:A$35)-ROW('info Grid'!A$2)+1),ROWS('info Grid'!C$2:C12))),"")</f>
        <v/>
      </c>
      <c r="CF13" s="98" t="str">
        <f t="array" ref="CF13">IFERROR(INDEX('info Grid'!A$2:A$35,SMALL(IF('info Grid'!$A$2:$A$35&lt;&gt;0,ROW('info Grid'!A$2:A$35)-ROW('info Grid'!A$2)+1),ROWS('info Grid'!A$2:A12))),"")</f>
        <v/>
      </c>
      <c r="CH13" s="96" t="str">
        <f t="array" ref="CH13">IFERROR(INDEX('info Grid'!B$2:B$35,SMALL(IF('info Grid'!$A$2:$A$35&lt;&gt;0,ROW('info Grid'!A$2:A$35)-ROW('info Grid'!A$2)+1),ROWS('info Grid'!B$2:B12))),"")</f>
        <v/>
      </c>
      <c r="CJ13" s="96" t="str">
        <f t="array" ref="CJ13">IFERROR(INDEX('info Grid'!$I$2:$I$35,SMALL(IF('info Grid'!$A$2:$A$35&lt;&gt;0,ROW('info Grid'!I$2:I$35)-ROW('info Grid'!A$2)+1),ROWS('info Grid'!I$2:I12))),"")</f>
        <v/>
      </c>
      <c r="CU13" s="96" t="str">
        <f t="array" ref="CU13">IFERROR(INDEX('info Grid'!F$2:F$35,SMALL(IF('info Grid'!$A$2:$A$35&lt;&gt;0,ROW('info Grid'!A$2:A$35)-ROW('info Grid'!A$2)+1),ROWS('info Grid'!C$2:C12))),"")</f>
        <v/>
      </c>
      <c r="CV13" s="96" t="str">
        <f t="array" ref="CV13">IFERROR(INDEX('info Grid'!G$2:G$35,SMALL(IF('info Grid'!$A$2:$A$35&lt;&gt;0,ROW('info Grid'!A$2:A$35)-ROW('info Grid'!A$2)+1),ROWS('info Grid'!C$2:C12))),"")</f>
        <v/>
      </c>
    </row>
    <row r="14" spans="1:259" x14ac:dyDescent="0.3">
      <c r="A14" s="19" t="s">
        <v>91</v>
      </c>
      <c r="B14" s="19" t="s">
        <v>91</v>
      </c>
      <c r="C14" s="19"/>
      <c r="D14" s="19" t="s">
        <v>91</v>
      </c>
      <c r="E14" s="19" t="s">
        <v>91</v>
      </c>
      <c r="F14" s="101" t="s">
        <v>91</v>
      </c>
      <c r="G14" s="19"/>
      <c r="H14" s="19" t="s">
        <v>91</v>
      </c>
      <c r="I14" s="19"/>
      <c r="J14" s="19" t="s">
        <v>91</v>
      </c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 t="s">
        <v>91</v>
      </c>
      <c r="V14" s="19" t="s">
        <v>91</v>
      </c>
      <c r="CA14" s="96" t="str">
        <f t="shared" si="2"/>
        <v/>
      </c>
      <c r="CB14" s="96" t="str">
        <f t="array" ref="CB14">IFERROR(INDEX('info Grid'!E$2:E$35,SMALL(IF('info Grid'!$A$2:$A$35&lt;&gt;0,ROW('info Grid'!A$2:A$35)-ROW('info Grid'!A$2)+1),ROWS('info Grid'!C$2:C13))),"")</f>
        <v/>
      </c>
      <c r="CD14" s="97" t="str">
        <f t="array" ref="CD14">IFERROR(INDEX('info Grid'!C$2:C$35,SMALL(IF('info Grid'!$A$2:$A$35&lt;&gt;0,ROW('info Grid'!I$2:I$35)-ROW('info Grid'!A$2)+1),ROWS('info Grid'!C$2:C13))),"")</f>
        <v/>
      </c>
      <c r="CE14" s="96" t="str">
        <f t="array" ref="CE14">IFERROR(INDEX('info Grid'!D$2:D$35,SMALL(IF('info Grid'!$A$2:$A$35&lt;&gt;0,ROW('info Grid'!A$2:A$35)-ROW('info Grid'!A$2)+1),ROWS('info Grid'!C$2:C13))),"")</f>
        <v/>
      </c>
      <c r="CF14" s="98" t="str">
        <f t="array" ref="CF14">IFERROR(INDEX('info Grid'!A$2:A$35,SMALL(IF('info Grid'!$A$2:$A$35&lt;&gt;0,ROW('info Grid'!A$2:A$35)-ROW('info Grid'!A$2)+1),ROWS('info Grid'!A$2:A13))),"")</f>
        <v/>
      </c>
      <c r="CH14" s="96" t="str">
        <f t="array" ref="CH14">IFERROR(INDEX('info Grid'!B$2:B$35,SMALL(IF('info Grid'!$A$2:$A$35&lt;&gt;0,ROW('info Grid'!A$2:A$35)-ROW('info Grid'!A$2)+1),ROWS('info Grid'!B$2:B13))),"")</f>
        <v/>
      </c>
      <c r="CJ14" s="96" t="str">
        <f t="array" ref="CJ14">IFERROR(INDEX('info Grid'!$I$2:$I$35,SMALL(IF('info Grid'!$A$2:$A$35&lt;&gt;0,ROW('info Grid'!I$2:I$35)-ROW('info Grid'!A$2)+1),ROWS('info Grid'!I$2:I13))),"")</f>
        <v/>
      </c>
      <c r="CU14" s="96" t="str">
        <f t="array" ref="CU14">IFERROR(INDEX('info Grid'!F$2:F$35,SMALL(IF('info Grid'!$A$2:$A$35&lt;&gt;0,ROW('info Grid'!A$2:A$35)-ROW('info Grid'!A$2)+1),ROWS('info Grid'!C$2:C13))),"")</f>
        <v/>
      </c>
      <c r="CV14" s="96" t="str">
        <f t="array" ref="CV14">IFERROR(INDEX('info Grid'!G$2:G$35,SMALL(IF('info Grid'!$A$2:$A$35&lt;&gt;0,ROW('info Grid'!A$2:A$35)-ROW('info Grid'!A$2)+1),ROWS('info Grid'!C$2:C13))),"")</f>
        <v/>
      </c>
    </row>
    <row r="15" spans="1:259" x14ac:dyDescent="0.3">
      <c r="A15" s="19" t="s">
        <v>91</v>
      </c>
      <c r="B15" s="19" t="s">
        <v>91</v>
      </c>
      <c r="C15" s="19"/>
      <c r="D15" s="19" t="s">
        <v>91</v>
      </c>
      <c r="E15" s="19" t="s">
        <v>91</v>
      </c>
      <c r="F15" s="101" t="s">
        <v>91</v>
      </c>
      <c r="G15" s="19"/>
      <c r="H15" s="19" t="s">
        <v>91</v>
      </c>
      <c r="I15" s="19"/>
      <c r="J15" s="19" t="s">
        <v>91</v>
      </c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 t="s">
        <v>91</v>
      </c>
      <c r="V15" s="19" t="s">
        <v>91</v>
      </c>
      <c r="CA15" s="96" t="str">
        <f t="shared" si="2"/>
        <v/>
      </c>
      <c r="CB15" s="96" t="str">
        <f t="array" ref="CB15">IFERROR(INDEX('info Grid'!E$2:E$35,SMALL(IF('info Grid'!$A$2:$A$35&lt;&gt;0,ROW('info Grid'!A$2:A$35)-ROW('info Grid'!A$2)+1),ROWS('info Grid'!C$2:C14))),"")</f>
        <v/>
      </c>
      <c r="CD15" s="97" t="str">
        <f t="array" ref="CD15">IFERROR(INDEX('info Grid'!C$2:C$35,SMALL(IF('info Grid'!$A$2:$A$35&lt;&gt;0,ROW('info Grid'!I$2:I$35)-ROW('info Grid'!A$2)+1),ROWS('info Grid'!C$2:C14))),"")</f>
        <v/>
      </c>
      <c r="CE15" s="96" t="str">
        <f t="array" ref="CE15">IFERROR(INDEX('info Grid'!D$2:D$35,SMALL(IF('info Grid'!$A$2:$A$35&lt;&gt;0,ROW('info Grid'!A$2:A$35)-ROW('info Grid'!A$2)+1),ROWS('info Grid'!C$2:C14))),"")</f>
        <v/>
      </c>
      <c r="CF15" s="98" t="str">
        <f t="array" ref="CF15">IFERROR(INDEX('info Grid'!A$2:A$35,SMALL(IF('info Grid'!$A$2:$A$35&lt;&gt;0,ROW('info Grid'!A$2:A$35)-ROW('info Grid'!A$2)+1),ROWS('info Grid'!A$2:A14))),"")</f>
        <v/>
      </c>
      <c r="CH15" s="96" t="str">
        <f t="array" ref="CH15">IFERROR(INDEX('info Grid'!B$2:B$35,SMALL(IF('info Grid'!$A$2:$A$35&lt;&gt;0,ROW('info Grid'!A$2:A$35)-ROW('info Grid'!A$2)+1),ROWS('info Grid'!B$2:B14))),"")</f>
        <v/>
      </c>
      <c r="CJ15" s="96" t="str">
        <f t="array" ref="CJ15">IFERROR(INDEX('info Grid'!$I$2:$I$35,SMALL(IF('info Grid'!$A$2:$A$35&lt;&gt;0,ROW('info Grid'!I$2:I$35)-ROW('info Grid'!A$2)+1),ROWS('info Grid'!I$2:I14))),"")</f>
        <v/>
      </c>
      <c r="CU15" s="96" t="str">
        <f t="array" ref="CU15">IFERROR(INDEX('info Grid'!F$2:F$35,SMALL(IF('info Grid'!$A$2:$A$35&lt;&gt;0,ROW('info Grid'!A$2:A$35)-ROW('info Grid'!A$2)+1),ROWS('info Grid'!C$2:C14))),"")</f>
        <v/>
      </c>
      <c r="CV15" s="96" t="str">
        <f t="array" ref="CV15">IFERROR(INDEX('info Grid'!G$2:G$35,SMALL(IF('info Grid'!$A$2:$A$35&lt;&gt;0,ROW('info Grid'!A$2:A$35)-ROW('info Grid'!A$2)+1),ROWS('info Grid'!C$2:C14))),"")</f>
        <v/>
      </c>
    </row>
    <row r="16" spans="1:259" x14ac:dyDescent="0.3">
      <c r="A16" s="19" t="s">
        <v>91</v>
      </c>
      <c r="B16" s="19" t="s">
        <v>91</v>
      </c>
      <c r="C16" s="19"/>
      <c r="D16" s="19" t="s">
        <v>91</v>
      </c>
      <c r="E16" s="19" t="s">
        <v>91</v>
      </c>
      <c r="F16" s="101" t="s">
        <v>91</v>
      </c>
      <c r="G16" s="19"/>
      <c r="H16" s="19" t="s">
        <v>91</v>
      </c>
      <c r="I16" s="19"/>
      <c r="J16" s="19" t="s">
        <v>91</v>
      </c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 t="s">
        <v>91</v>
      </c>
      <c r="V16" s="19" t="s">
        <v>91</v>
      </c>
      <c r="CA16" s="96" t="str">
        <f t="shared" si="2"/>
        <v/>
      </c>
      <c r="CB16" s="96" t="str">
        <f t="array" ref="CB16">IFERROR(INDEX('info Grid'!E$2:E$35,SMALL(IF('info Grid'!$A$2:$A$35&lt;&gt;0,ROW('info Grid'!A$2:A$35)-ROW('info Grid'!A$2)+1),ROWS('info Grid'!C$2:C15))),"")</f>
        <v/>
      </c>
      <c r="CD16" s="97" t="str">
        <f t="array" ref="CD16">IFERROR(INDEX('info Grid'!C$2:C$35,SMALL(IF('info Grid'!$A$2:$A$35&lt;&gt;0,ROW('info Grid'!I$2:I$35)-ROW('info Grid'!A$2)+1),ROWS('info Grid'!C$2:C15))),"")</f>
        <v/>
      </c>
      <c r="CE16" s="96" t="str">
        <f t="array" ref="CE16">IFERROR(INDEX('info Grid'!D$2:D$35,SMALL(IF('info Grid'!$A$2:$A$35&lt;&gt;0,ROW('info Grid'!A$2:A$35)-ROW('info Grid'!A$2)+1),ROWS('info Grid'!C$2:C15))),"")</f>
        <v/>
      </c>
      <c r="CF16" s="98" t="str">
        <f t="array" ref="CF16">IFERROR(INDEX('info Grid'!A$2:A$35,SMALL(IF('info Grid'!$A$2:$A$35&lt;&gt;0,ROW('info Grid'!A$2:A$35)-ROW('info Grid'!A$2)+1),ROWS('info Grid'!A$2:A15))),"")</f>
        <v/>
      </c>
      <c r="CH16" s="96" t="str">
        <f t="array" ref="CH16">IFERROR(INDEX('info Grid'!B$2:B$35,SMALL(IF('info Grid'!$A$2:$A$35&lt;&gt;0,ROW('info Grid'!A$2:A$35)-ROW('info Grid'!A$2)+1),ROWS('info Grid'!B$2:B15))),"")</f>
        <v/>
      </c>
      <c r="CJ16" s="96" t="str">
        <f t="array" ref="CJ16">IFERROR(INDEX('info Grid'!$I$2:$I$35,SMALL(IF('info Grid'!$A$2:$A$35&lt;&gt;0,ROW('info Grid'!I$2:I$35)-ROW('info Grid'!A$2)+1),ROWS('info Grid'!I$2:I15))),"")</f>
        <v/>
      </c>
      <c r="CU16" s="96" t="str">
        <f t="array" ref="CU16">IFERROR(INDEX('info Grid'!F$2:F$35,SMALL(IF('info Grid'!$A$2:$A$35&lt;&gt;0,ROW('info Grid'!A$2:A$35)-ROW('info Grid'!A$2)+1),ROWS('info Grid'!C$2:C15))),"")</f>
        <v/>
      </c>
      <c r="CV16" s="96" t="str">
        <f t="array" ref="CV16">IFERROR(INDEX('info Grid'!G$2:G$35,SMALL(IF('info Grid'!$A$2:$A$35&lt;&gt;0,ROW('info Grid'!A$2:A$35)-ROW('info Grid'!A$2)+1),ROWS('info Grid'!C$2:C15))),"")</f>
        <v/>
      </c>
    </row>
    <row r="17" spans="1:100" x14ac:dyDescent="0.3">
      <c r="A17" s="19" t="s">
        <v>91</v>
      </c>
      <c r="B17" s="19" t="s">
        <v>91</v>
      </c>
      <c r="C17" s="19"/>
      <c r="D17" s="19" t="s">
        <v>91</v>
      </c>
      <c r="E17" s="19" t="s">
        <v>91</v>
      </c>
      <c r="F17" s="101" t="s">
        <v>91</v>
      </c>
      <c r="G17" s="19"/>
      <c r="H17" s="19" t="s">
        <v>91</v>
      </c>
      <c r="I17" s="19"/>
      <c r="J17" s="19" t="s">
        <v>91</v>
      </c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 t="s">
        <v>91</v>
      </c>
      <c r="V17" s="19" t="s">
        <v>91</v>
      </c>
      <c r="CA17" s="96" t="str">
        <f t="shared" si="2"/>
        <v/>
      </c>
      <c r="CB17" s="96" t="str">
        <f t="array" ref="CB17">IFERROR(INDEX('info Grid'!E$2:E$35,SMALL(IF('info Grid'!$A$2:$A$35&lt;&gt;0,ROW('info Grid'!A$2:A$35)-ROW('info Grid'!A$2)+1),ROWS('info Grid'!C$2:C16))),"")</f>
        <v/>
      </c>
      <c r="CD17" s="97" t="str">
        <f t="array" ref="CD17">IFERROR(INDEX('info Grid'!C$2:C$35,SMALL(IF('info Grid'!$A$2:$A$35&lt;&gt;0,ROW('info Grid'!I$2:I$35)-ROW('info Grid'!A$2)+1),ROWS('info Grid'!C$2:C16))),"")</f>
        <v/>
      </c>
      <c r="CE17" s="96" t="str">
        <f t="array" ref="CE17">IFERROR(INDEX('info Grid'!D$2:D$35,SMALL(IF('info Grid'!$A$2:$A$35&lt;&gt;0,ROW('info Grid'!A$2:A$35)-ROW('info Grid'!A$2)+1),ROWS('info Grid'!C$2:C16))),"")</f>
        <v/>
      </c>
      <c r="CF17" s="98" t="str">
        <f t="array" ref="CF17">IFERROR(INDEX('info Grid'!A$2:A$35,SMALL(IF('info Grid'!$A$2:$A$35&lt;&gt;0,ROW('info Grid'!A$2:A$35)-ROW('info Grid'!A$2)+1),ROWS('info Grid'!A$2:A16))),"")</f>
        <v/>
      </c>
      <c r="CH17" s="96" t="str">
        <f t="array" ref="CH17">IFERROR(INDEX('info Grid'!B$2:B$35,SMALL(IF('info Grid'!$A$2:$A$35&lt;&gt;0,ROW('info Grid'!A$2:A$35)-ROW('info Grid'!A$2)+1),ROWS('info Grid'!B$2:B16))),"")</f>
        <v/>
      </c>
      <c r="CJ17" s="96" t="str">
        <f t="array" ref="CJ17">IFERROR(INDEX('info Grid'!$I$2:$I$35,SMALL(IF('info Grid'!$A$2:$A$35&lt;&gt;0,ROW('info Grid'!I$2:I$35)-ROW('info Grid'!A$2)+1),ROWS('info Grid'!I$2:I16))),"")</f>
        <v/>
      </c>
      <c r="CU17" s="96" t="str">
        <f t="array" ref="CU17">IFERROR(INDEX('info Grid'!F$2:F$35,SMALL(IF('info Grid'!$A$2:$A$35&lt;&gt;0,ROW('info Grid'!A$2:A$35)-ROW('info Grid'!A$2)+1),ROWS('info Grid'!C$2:C16))),"")</f>
        <v/>
      </c>
      <c r="CV17" s="96" t="str">
        <f t="array" ref="CV17">IFERROR(INDEX('info Grid'!G$2:G$35,SMALL(IF('info Grid'!$A$2:$A$35&lt;&gt;0,ROW('info Grid'!A$2:A$35)-ROW('info Grid'!A$2)+1),ROWS('info Grid'!C$2:C16))),"")</f>
        <v/>
      </c>
    </row>
    <row r="18" spans="1:100" x14ac:dyDescent="0.3">
      <c r="A18" s="19" t="s">
        <v>91</v>
      </c>
      <c r="B18" s="19" t="s">
        <v>91</v>
      </c>
      <c r="C18" s="19"/>
      <c r="D18" s="19" t="s">
        <v>91</v>
      </c>
      <c r="E18" s="19" t="s">
        <v>91</v>
      </c>
      <c r="F18" s="101" t="s">
        <v>91</v>
      </c>
      <c r="G18" s="19"/>
      <c r="H18" s="19" t="s">
        <v>91</v>
      </c>
      <c r="I18" s="19"/>
      <c r="J18" s="19" t="s">
        <v>91</v>
      </c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 t="s">
        <v>91</v>
      </c>
      <c r="V18" s="19" t="s">
        <v>91</v>
      </c>
      <c r="CA18" s="96" t="str">
        <f t="shared" si="2"/>
        <v/>
      </c>
      <c r="CB18" s="96" t="str">
        <f t="array" ref="CB18">IFERROR(INDEX('info Grid'!E$2:E$35,SMALL(IF('info Grid'!$A$2:$A$35&lt;&gt;0,ROW('info Grid'!A$2:A$35)-ROW('info Grid'!A$2)+1),ROWS('info Grid'!C$2:C17))),"")</f>
        <v/>
      </c>
      <c r="CD18" s="97" t="str">
        <f t="array" ref="CD18">IFERROR(INDEX('info Grid'!C$2:C$35,SMALL(IF('info Grid'!$A$2:$A$35&lt;&gt;0,ROW('info Grid'!I$2:I$35)-ROW('info Grid'!A$2)+1),ROWS('info Grid'!C$2:C17))),"")</f>
        <v/>
      </c>
      <c r="CE18" s="96" t="str">
        <f t="array" ref="CE18">IFERROR(INDEX('info Grid'!D$2:D$35,SMALL(IF('info Grid'!$A$2:$A$35&lt;&gt;0,ROW('info Grid'!A$2:A$35)-ROW('info Grid'!A$2)+1),ROWS('info Grid'!C$2:C17))),"")</f>
        <v/>
      </c>
      <c r="CF18" s="98" t="str">
        <f t="array" ref="CF18">IFERROR(INDEX('info Grid'!A$2:A$35,SMALL(IF('info Grid'!$A$2:$A$35&lt;&gt;0,ROW('info Grid'!A$2:A$35)-ROW('info Grid'!A$2)+1),ROWS('info Grid'!A$2:A17))),"")</f>
        <v/>
      </c>
      <c r="CH18" s="96" t="str">
        <f t="array" ref="CH18">IFERROR(INDEX('info Grid'!B$2:B$35,SMALL(IF('info Grid'!$A$2:$A$35&lt;&gt;0,ROW('info Grid'!A$2:A$35)-ROW('info Grid'!A$2)+1),ROWS('info Grid'!B$2:B17))),"")</f>
        <v/>
      </c>
      <c r="CJ18" s="96" t="str">
        <f t="array" ref="CJ18">IFERROR(INDEX('info Grid'!$I$2:$I$35,SMALL(IF('info Grid'!$A$2:$A$35&lt;&gt;0,ROW('info Grid'!I$2:I$35)-ROW('info Grid'!A$2)+1),ROWS('info Grid'!I$2:I17))),"")</f>
        <v/>
      </c>
      <c r="CU18" s="96" t="str">
        <f t="array" ref="CU18">IFERROR(INDEX('info Grid'!F$2:F$35,SMALL(IF('info Grid'!$A$2:$A$35&lt;&gt;0,ROW('info Grid'!A$2:A$35)-ROW('info Grid'!A$2)+1),ROWS('info Grid'!C$2:C17))),"")</f>
        <v/>
      </c>
      <c r="CV18" s="96" t="str">
        <f t="array" ref="CV18">IFERROR(INDEX('info Grid'!G$2:G$35,SMALL(IF('info Grid'!$A$2:$A$35&lt;&gt;0,ROW('info Grid'!A$2:A$35)-ROW('info Grid'!A$2)+1),ROWS('info Grid'!C$2:C17))),"")</f>
        <v/>
      </c>
    </row>
    <row r="19" spans="1:100" x14ac:dyDescent="0.3">
      <c r="A19" s="19" t="s">
        <v>91</v>
      </c>
      <c r="B19" s="19" t="s">
        <v>91</v>
      </c>
      <c r="C19" s="19"/>
      <c r="D19" s="19" t="s">
        <v>91</v>
      </c>
      <c r="E19" s="19" t="s">
        <v>91</v>
      </c>
      <c r="F19" s="101" t="s">
        <v>91</v>
      </c>
      <c r="G19" s="19"/>
      <c r="H19" s="19" t="s">
        <v>91</v>
      </c>
      <c r="I19" s="19"/>
      <c r="J19" s="19" t="s">
        <v>91</v>
      </c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 t="s">
        <v>91</v>
      </c>
      <c r="V19" s="19" t="s">
        <v>91</v>
      </c>
      <c r="CA19" s="96" t="str">
        <f t="shared" si="2"/>
        <v/>
      </c>
      <c r="CB19" s="96" t="str">
        <f t="array" ref="CB19">IFERROR(INDEX('info Grid'!E$2:E$35,SMALL(IF('info Grid'!$A$2:$A$35&lt;&gt;0,ROW('info Grid'!A$2:A$35)-ROW('info Grid'!A$2)+1),ROWS('info Grid'!C$2:C18))),"")</f>
        <v/>
      </c>
      <c r="CD19" s="97" t="str">
        <f t="array" ref="CD19">IFERROR(INDEX('info Grid'!C$2:C$35,SMALL(IF('info Grid'!$A$2:$A$35&lt;&gt;0,ROW('info Grid'!I$2:I$35)-ROW('info Grid'!A$2)+1),ROWS('info Grid'!C$2:C18))),"")</f>
        <v/>
      </c>
      <c r="CE19" s="96" t="str">
        <f t="array" ref="CE19">IFERROR(INDEX('info Grid'!D$2:D$35,SMALL(IF('info Grid'!$A$2:$A$35&lt;&gt;0,ROW('info Grid'!A$2:A$35)-ROW('info Grid'!A$2)+1),ROWS('info Grid'!C$2:C18))),"")</f>
        <v/>
      </c>
      <c r="CF19" s="98" t="str">
        <f t="array" ref="CF19">IFERROR(INDEX('info Grid'!A$2:A$35,SMALL(IF('info Grid'!$A$2:$A$35&lt;&gt;0,ROW('info Grid'!A$2:A$35)-ROW('info Grid'!A$2)+1),ROWS('info Grid'!A$2:A18))),"")</f>
        <v/>
      </c>
      <c r="CH19" s="96" t="str">
        <f t="array" ref="CH19">IFERROR(INDEX('info Grid'!B$2:B$35,SMALL(IF('info Grid'!$A$2:$A$35&lt;&gt;0,ROW('info Grid'!A$2:A$35)-ROW('info Grid'!A$2)+1),ROWS('info Grid'!B$2:B18))),"")</f>
        <v/>
      </c>
      <c r="CJ19" s="96" t="str">
        <f t="array" ref="CJ19">IFERROR(INDEX('info Grid'!$I$2:$I$35,SMALL(IF('info Grid'!$A$2:$A$35&lt;&gt;0,ROW('info Grid'!I$2:I$35)-ROW('info Grid'!A$2)+1),ROWS('info Grid'!I$2:I18))),"")</f>
        <v/>
      </c>
      <c r="CU19" s="96" t="str">
        <f t="array" ref="CU19">IFERROR(INDEX('info Grid'!F$2:F$35,SMALL(IF('info Grid'!$A$2:$A$35&lt;&gt;0,ROW('info Grid'!A$2:A$35)-ROW('info Grid'!A$2)+1),ROWS('info Grid'!C$2:C18))),"")</f>
        <v/>
      </c>
      <c r="CV19" s="96" t="str">
        <f t="array" ref="CV19">IFERROR(INDEX('info Grid'!G$2:G$35,SMALL(IF('info Grid'!$A$2:$A$35&lt;&gt;0,ROW('info Grid'!A$2:A$35)-ROW('info Grid'!A$2)+1),ROWS('info Grid'!C$2:C18))),"")</f>
        <v/>
      </c>
    </row>
    <row r="20" spans="1:100" x14ac:dyDescent="0.3">
      <c r="A20" s="19" t="s">
        <v>91</v>
      </c>
      <c r="B20" s="19" t="s">
        <v>91</v>
      </c>
      <c r="C20" s="19"/>
      <c r="D20" s="19" t="s">
        <v>91</v>
      </c>
      <c r="E20" s="19" t="s">
        <v>91</v>
      </c>
      <c r="F20" s="101" t="s">
        <v>91</v>
      </c>
      <c r="G20" s="19"/>
      <c r="H20" s="19" t="s">
        <v>91</v>
      </c>
      <c r="I20" s="19"/>
      <c r="J20" s="19" t="s">
        <v>91</v>
      </c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 t="s">
        <v>91</v>
      </c>
      <c r="V20" s="19" t="s">
        <v>91</v>
      </c>
      <c r="CA20" s="96" t="str">
        <f t="shared" si="2"/>
        <v/>
      </c>
      <c r="CB20" s="96" t="str">
        <f t="array" ref="CB20">IFERROR(INDEX('info Grid'!E$2:E$35,SMALL(IF('info Grid'!$A$2:$A$35&lt;&gt;0,ROW('info Grid'!A$2:A$35)-ROW('info Grid'!A$2)+1),ROWS('info Grid'!C$2:C19))),"")</f>
        <v/>
      </c>
      <c r="CD20" s="97" t="str">
        <f t="array" ref="CD20">IFERROR(INDEX('info Grid'!C$2:C$35,SMALL(IF('info Grid'!$A$2:$A$35&lt;&gt;0,ROW('info Grid'!I$2:I$35)-ROW('info Grid'!A$2)+1),ROWS('info Grid'!C$2:C19))),"")</f>
        <v/>
      </c>
      <c r="CE20" s="96" t="str">
        <f t="array" ref="CE20">IFERROR(INDEX('info Grid'!D$2:D$35,SMALL(IF('info Grid'!$A$2:$A$35&lt;&gt;0,ROW('info Grid'!A$2:A$35)-ROW('info Grid'!A$2)+1),ROWS('info Grid'!C$2:C19))),"")</f>
        <v/>
      </c>
      <c r="CF20" s="98" t="str">
        <f t="array" ref="CF20">IFERROR(INDEX('info Grid'!A$2:A$35,SMALL(IF('info Grid'!$A$2:$A$35&lt;&gt;0,ROW('info Grid'!A$2:A$35)-ROW('info Grid'!A$2)+1),ROWS('info Grid'!A$2:A19))),"")</f>
        <v/>
      </c>
      <c r="CH20" s="96" t="str">
        <f t="array" ref="CH20">IFERROR(INDEX('info Grid'!B$2:B$35,SMALL(IF('info Grid'!$A$2:$A$35&lt;&gt;0,ROW('info Grid'!A$2:A$35)-ROW('info Grid'!A$2)+1),ROWS('info Grid'!B$2:B19))),"")</f>
        <v/>
      </c>
      <c r="CJ20" s="96" t="str">
        <f t="array" ref="CJ20">IFERROR(INDEX('info Grid'!$I$2:$I$35,SMALL(IF('info Grid'!$A$2:$A$35&lt;&gt;0,ROW('info Grid'!I$2:I$35)-ROW('info Grid'!A$2)+1),ROWS('info Grid'!I$2:I19))),"")</f>
        <v/>
      </c>
      <c r="CU20" s="96" t="str">
        <f t="array" ref="CU20">IFERROR(INDEX('info Grid'!F$2:F$35,SMALL(IF('info Grid'!$A$2:$A$35&lt;&gt;0,ROW('info Grid'!A$2:A$35)-ROW('info Grid'!A$2)+1),ROWS('info Grid'!C$2:C19))),"")</f>
        <v/>
      </c>
      <c r="CV20" s="96" t="str">
        <f t="array" ref="CV20">IFERROR(INDEX('info Grid'!G$2:G$35,SMALL(IF('info Grid'!$A$2:$A$35&lt;&gt;0,ROW('info Grid'!A$2:A$35)-ROW('info Grid'!A$2)+1),ROWS('info Grid'!C$2:C19))),"")</f>
        <v/>
      </c>
    </row>
    <row r="21" spans="1:100" x14ac:dyDescent="0.3">
      <c r="A21" s="19" t="s">
        <v>91</v>
      </c>
      <c r="B21" s="19" t="s">
        <v>91</v>
      </c>
      <c r="C21" s="19"/>
      <c r="D21" s="19" t="s">
        <v>91</v>
      </c>
      <c r="E21" s="19" t="s">
        <v>91</v>
      </c>
      <c r="F21" s="101" t="s">
        <v>91</v>
      </c>
      <c r="G21" s="19"/>
      <c r="H21" s="19" t="s">
        <v>91</v>
      </c>
      <c r="I21" s="19"/>
      <c r="J21" s="19" t="s">
        <v>91</v>
      </c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 t="s">
        <v>91</v>
      </c>
      <c r="V21" s="19" t="s">
        <v>91</v>
      </c>
      <c r="CA21" s="96" t="str">
        <f t="shared" si="2"/>
        <v/>
      </c>
      <c r="CB21" s="96" t="str">
        <f t="array" ref="CB21">IFERROR(INDEX('info Grid'!E$2:E$35,SMALL(IF('info Grid'!$A$2:$A$35&lt;&gt;0,ROW('info Grid'!A$2:A$35)-ROW('info Grid'!A$2)+1),ROWS('info Grid'!C$2:C20))),"")</f>
        <v/>
      </c>
      <c r="CD21" s="97" t="str">
        <f t="array" ref="CD21">IFERROR(INDEX('info Grid'!C$2:C$35,SMALL(IF('info Grid'!$A$2:$A$35&lt;&gt;0,ROW('info Grid'!I$2:I$35)-ROW('info Grid'!A$2)+1),ROWS('info Grid'!C$2:C20))),"")</f>
        <v/>
      </c>
      <c r="CE21" s="96" t="str">
        <f t="array" ref="CE21">IFERROR(INDEX('info Grid'!D$2:D$35,SMALL(IF('info Grid'!$A$2:$A$35&lt;&gt;0,ROW('info Grid'!A$2:A$35)-ROW('info Grid'!A$2)+1),ROWS('info Grid'!C$2:C20))),"")</f>
        <v/>
      </c>
      <c r="CF21" s="98" t="str">
        <f t="array" ref="CF21">IFERROR(INDEX('info Grid'!A$2:A$35,SMALL(IF('info Grid'!$A$2:$A$35&lt;&gt;0,ROW('info Grid'!A$2:A$35)-ROW('info Grid'!A$2)+1),ROWS('info Grid'!A$2:A20))),"")</f>
        <v/>
      </c>
      <c r="CH21" s="96" t="str">
        <f t="array" ref="CH21">IFERROR(INDEX('info Grid'!B$2:B$35,SMALL(IF('info Grid'!$A$2:$A$35&lt;&gt;0,ROW('info Grid'!A$2:A$35)-ROW('info Grid'!A$2)+1),ROWS('info Grid'!B$2:B20))),"")</f>
        <v/>
      </c>
      <c r="CJ21" s="96" t="str">
        <f t="array" ref="CJ21">IFERROR(INDEX('info Grid'!$I$2:$I$35,SMALL(IF('info Grid'!$A$2:$A$35&lt;&gt;0,ROW('info Grid'!I$2:I$35)-ROW('info Grid'!A$2)+1),ROWS('info Grid'!I$2:I20))),"")</f>
        <v/>
      </c>
      <c r="CU21" s="96" t="str">
        <f t="array" ref="CU21">IFERROR(INDEX('info Grid'!F$2:F$35,SMALL(IF('info Grid'!$A$2:$A$35&lt;&gt;0,ROW('info Grid'!A$2:A$35)-ROW('info Grid'!A$2)+1),ROWS('info Grid'!C$2:C20))),"")</f>
        <v/>
      </c>
      <c r="CV21" s="96" t="str">
        <f t="array" ref="CV21">IFERROR(INDEX('info Grid'!G$2:G$35,SMALL(IF('info Grid'!$A$2:$A$35&lt;&gt;0,ROW('info Grid'!A$2:A$35)-ROW('info Grid'!A$2)+1),ROWS('info Grid'!C$2:C20))),"")</f>
        <v/>
      </c>
    </row>
    <row r="22" spans="1:100" x14ac:dyDescent="0.3">
      <c r="A22" s="19" t="s">
        <v>91</v>
      </c>
      <c r="B22" s="19" t="s">
        <v>91</v>
      </c>
      <c r="C22" s="19"/>
      <c r="D22" s="19" t="s">
        <v>91</v>
      </c>
      <c r="E22" s="19" t="s">
        <v>91</v>
      </c>
      <c r="F22" s="101" t="s">
        <v>91</v>
      </c>
      <c r="G22" s="19"/>
      <c r="H22" s="19" t="s">
        <v>91</v>
      </c>
      <c r="I22" s="19"/>
      <c r="J22" s="19" t="s">
        <v>91</v>
      </c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 t="s">
        <v>91</v>
      </c>
      <c r="V22" s="19" t="s">
        <v>91</v>
      </c>
      <c r="CA22" s="96" t="str">
        <f t="shared" si="2"/>
        <v/>
      </c>
      <c r="CB22" s="96" t="str">
        <f t="array" ref="CB22">IFERROR(INDEX('info Grid'!E$2:E$35,SMALL(IF('info Grid'!$A$2:$A$35&lt;&gt;0,ROW('info Grid'!A$2:A$35)-ROW('info Grid'!A$2)+1),ROWS('info Grid'!C$2:C21))),"")</f>
        <v/>
      </c>
      <c r="CD22" s="97" t="str">
        <f t="array" ref="CD22">IFERROR(INDEX('info Grid'!C$2:C$35,SMALL(IF('info Grid'!$A$2:$A$35&lt;&gt;0,ROW('info Grid'!I$2:I$35)-ROW('info Grid'!A$2)+1),ROWS('info Grid'!C$2:C21))),"")</f>
        <v/>
      </c>
      <c r="CE22" s="96" t="str">
        <f t="array" ref="CE22">IFERROR(INDEX('info Grid'!D$2:D$35,SMALL(IF('info Grid'!$A$2:$A$35&lt;&gt;0,ROW('info Grid'!A$2:A$35)-ROW('info Grid'!A$2)+1),ROWS('info Grid'!C$2:C21))),"")</f>
        <v/>
      </c>
      <c r="CF22" s="98" t="str">
        <f t="array" ref="CF22">IFERROR(INDEX('info Grid'!A$2:A$35,SMALL(IF('info Grid'!$A$2:$A$35&lt;&gt;0,ROW('info Grid'!A$2:A$35)-ROW('info Grid'!A$2)+1),ROWS('info Grid'!A$2:A21))),"")</f>
        <v/>
      </c>
      <c r="CH22" s="96" t="str">
        <f t="array" ref="CH22">IFERROR(INDEX('info Grid'!B$2:B$35,SMALL(IF('info Grid'!$A$2:$A$35&lt;&gt;0,ROW('info Grid'!A$2:A$35)-ROW('info Grid'!A$2)+1),ROWS('info Grid'!B$2:B21))),"")</f>
        <v/>
      </c>
      <c r="CJ22" s="96" t="str">
        <f t="array" ref="CJ22">IFERROR(INDEX('info Grid'!$I$2:$I$35,SMALL(IF('info Grid'!$A$2:$A$35&lt;&gt;0,ROW('info Grid'!I$2:I$35)-ROW('info Grid'!A$2)+1),ROWS('info Grid'!I$2:I21))),"")</f>
        <v/>
      </c>
      <c r="CU22" s="96" t="str">
        <f t="array" ref="CU22">IFERROR(INDEX('info Grid'!F$2:F$35,SMALL(IF('info Grid'!$A$2:$A$35&lt;&gt;0,ROW('info Grid'!A$2:A$35)-ROW('info Grid'!A$2)+1),ROWS('info Grid'!C$2:C21))),"")</f>
        <v/>
      </c>
      <c r="CV22" s="96" t="str">
        <f t="array" ref="CV22">IFERROR(INDEX('info Grid'!G$2:G$35,SMALL(IF('info Grid'!$A$2:$A$35&lt;&gt;0,ROW('info Grid'!A$2:A$35)-ROW('info Grid'!A$2)+1),ROWS('info Grid'!C$2:C21))),"")</f>
        <v/>
      </c>
    </row>
    <row r="23" spans="1:100" x14ac:dyDescent="0.3">
      <c r="A23" s="19" t="s">
        <v>91</v>
      </c>
      <c r="B23" s="19" t="s">
        <v>91</v>
      </c>
      <c r="C23" s="19"/>
      <c r="D23" s="19" t="s">
        <v>91</v>
      </c>
      <c r="E23" s="19" t="s">
        <v>91</v>
      </c>
      <c r="F23" s="101" t="s">
        <v>91</v>
      </c>
      <c r="G23" s="19"/>
      <c r="H23" s="19" t="s">
        <v>91</v>
      </c>
      <c r="I23" s="19"/>
      <c r="J23" s="19" t="s">
        <v>91</v>
      </c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 t="s">
        <v>91</v>
      </c>
      <c r="V23" s="19" t="s">
        <v>91</v>
      </c>
      <c r="CA23" s="96" t="str">
        <f t="shared" si="2"/>
        <v/>
      </c>
      <c r="CB23" s="96" t="str">
        <f t="array" ref="CB23">IFERROR(INDEX('info Grid'!E$2:E$35,SMALL(IF('info Grid'!$A$2:$A$35&lt;&gt;0,ROW('info Grid'!A$2:A$35)-ROW('info Grid'!A$2)+1),ROWS('info Grid'!C$2:C22))),"")</f>
        <v/>
      </c>
      <c r="CD23" s="97" t="str">
        <f t="array" ref="CD23">IFERROR(INDEX('info Grid'!C$2:C$35,SMALL(IF('info Grid'!$A$2:$A$35&lt;&gt;0,ROW('info Grid'!I$2:I$35)-ROW('info Grid'!A$2)+1),ROWS('info Grid'!C$2:C22))),"")</f>
        <v/>
      </c>
      <c r="CE23" s="96" t="str">
        <f t="array" ref="CE23">IFERROR(INDEX('info Grid'!D$2:D$35,SMALL(IF('info Grid'!$A$2:$A$35&lt;&gt;0,ROW('info Grid'!A$2:A$35)-ROW('info Grid'!A$2)+1),ROWS('info Grid'!C$2:C22))),"")</f>
        <v/>
      </c>
      <c r="CF23" s="98" t="str">
        <f t="array" ref="CF23">IFERROR(INDEX('info Grid'!A$2:A$35,SMALL(IF('info Grid'!$A$2:$A$35&lt;&gt;0,ROW('info Grid'!A$2:A$35)-ROW('info Grid'!A$2)+1),ROWS('info Grid'!A$2:A22))),"")</f>
        <v/>
      </c>
      <c r="CH23" s="96" t="str">
        <f t="array" ref="CH23">IFERROR(INDEX('info Grid'!B$2:B$35,SMALL(IF('info Grid'!$A$2:$A$35&lt;&gt;0,ROW('info Grid'!A$2:A$35)-ROW('info Grid'!A$2)+1),ROWS('info Grid'!B$2:B22))),"")</f>
        <v/>
      </c>
      <c r="CJ23" s="96" t="str">
        <f t="array" ref="CJ23">IFERROR(INDEX('info Grid'!$I$2:$I$35,SMALL(IF('info Grid'!$A$2:$A$35&lt;&gt;0,ROW('info Grid'!I$2:I$35)-ROW('info Grid'!A$2)+1),ROWS('info Grid'!I$2:I22))),"")</f>
        <v/>
      </c>
      <c r="CU23" s="96" t="str">
        <f t="array" ref="CU23">IFERROR(INDEX('info Grid'!F$2:F$35,SMALL(IF('info Grid'!$A$2:$A$35&lt;&gt;0,ROW('info Grid'!A$2:A$35)-ROW('info Grid'!A$2)+1),ROWS('info Grid'!C$2:C22))),"")</f>
        <v/>
      </c>
      <c r="CV23" s="96" t="str">
        <f t="array" ref="CV23">IFERROR(INDEX('info Grid'!G$2:G$35,SMALL(IF('info Grid'!$A$2:$A$35&lt;&gt;0,ROW('info Grid'!A$2:A$35)-ROW('info Grid'!A$2)+1),ROWS('info Grid'!C$2:C22))),"")</f>
        <v/>
      </c>
    </row>
    <row r="24" spans="1:100" x14ac:dyDescent="0.3">
      <c r="A24" s="19" t="s">
        <v>91</v>
      </c>
      <c r="B24" s="19" t="s">
        <v>91</v>
      </c>
      <c r="C24" s="19"/>
      <c r="D24" s="19" t="s">
        <v>91</v>
      </c>
      <c r="E24" s="19" t="s">
        <v>91</v>
      </c>
      <c r="F24" s="101" t="s">
        <v>91</v>
      </c>
      <c r="G24" s="19"/>
      <c r="H24" s="19" t="s">
        <v>91</v>
      </c>
      <c r="I24" s="19"/>
      <c r="J24" s="19" t="s">
        <v>91</v>
      </c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 t="s">
        <v>91</v>
      </c>
      <c r="V24" s="19" t="s">
        <v>91</v>
      </c>
      <c r="CA24" s="96" t="str">
        <f t="shared" si="2"/>
        <v/>
      </c>
      <c r="CB24" s="96" t="str">
        <f t="array" ref="CB24">IFERROR(INDEX('info Grid'!E$2:E$35,SMALL(IF('info Grid'!$A$2:$A$35&lt;&gt;0,ROW('info Grid'!A$2:A$35)-ROW('info Grid'!A$2)+1),ROWS('info Grid'!C$2:C23))),"")</f>
        <v/>
      </c>
      <c r="CD24" s="97" t="str">
        <f t="array" ref="CD24">IFERROR(INDEX('info Grid'!C$2:C$35,SMALL(IF('info Grid'!$A$2:$A$35&lt;&gt;0,ROW('info Grid'!I$2:I$35)-ROW('info Grid'!A$2)+1),ROWS('info Grid'!C$2:C23))),"")</f>
        <v/>
      </c>
      <c r="CE24" s="96" t="str">
        <f t="array" ref="CE24">IFERROR(INDEX('info Grid'!D$2:D$35,SMALL(IF('info Grid'!$A$2:$A$35&lt;&gt;0,ROW('info Grid'!A$2:A$35)-ROW('info Grid'!A$2)+1),ROWS('info Grid'!C$2:C23))),"")</f>
        <v/>
      </c>
      <c r="CF24" s="98" t="str">
        <f t="array" ref="CF24">IFERROR(INDEX('info Grid'!A$2:A$35,SMALL(IF('info Grid'!$A$2:$A$35&lt;&gt;0,ROW('info Grid'!A$2:A$35)-ROW('info Grid'!A$2)+1),ROWS('info Grid'!A$2:A23))),"")</f>
        <v/>
      </c>
      <c r="CH24" s="96" t="str">
        <f t="array" ref="CH24">IFERROR(INDEX('info Grid'!B$2:B$35,SMALL(IF('info Grid'!$A$2:$A$35&lt;&gt;0,ROW('info Grid'!A$2:A$35)-ROW('info Grid'!A$2)+1),ROWS('info Grid'!B$2:B23))),"")</f>
        <v/>
      </c>
      <c r="CJ24" s="96" t="str">
        <f t="array" ref="CJ24">IFERROR(INDEX('info Grid'!$I$2:$I$35,SMALL(IF('info Grid'!$A$2:$A$35&lt;&gt;0,ROW('info Grid'!I$2:I$35)-ROW('info Grid'!A$2)+1),ROWS('info Grid'!I$2:I23))),"")</f>
        <v/>
      </c>
      <c r="CU24" s="96" t="str">
        <f t="array" ref="CU24">IFERROR(INDEX('info Grid'!F$2:F$35,SMALL(IF('info Grid'!$A$2:$A$35&lt;&gt;0,ROW('info Grid'!A$2:A$35)-ROW('info Grid'!A$2)+1),ROWS('info Grid'!C$2:C23))),"")</f>
        <v/>
      </c>
      <c r="CV24" s="96" t="str">
        <f t="array" ref="CV24">IFERROR(INDEX('info Grid'!G$2:G$35,SMALL(IF('info Grid'!$A$2:$A$35&lt;&gt;0,ROW('info Grid'!A$2:A$35)-ROW('info Grid'!A$2)+1),ROWS('info Grid'!C$2:C23))),"")</f>
        <v/>
      </c>
    </row>
    <row r="25" spans="1:100" x14ac:dyDescent="0.3">
      <c r="A25" s="19" t="s">
        <v>91</v>
      </c>
      <c r="B25" s="19" t="s">
        <v>91</v>
      </c>
      <c r="C25" s="19"/>
      <c r="D25" s="19" t="s">
        <v>91</v>
      </c>
      <c r="E25" s="19" t="s">
        <v>91</v>
      </c>
      <c r="F25" s="101" t="s">
        <v>91</v>
      </c>
      <c r="G25" s="19"/>
      <c r="H25" s="19" t="s">
        <v>91</v>
      </c>
      <c r="I25" s="19"/>
      <c r="J25" s="19" t="s">
        <v>91</v>
      </c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 t="s">
        <v>91</v>
      </c>
      <c r="V25" s="19" t="s">
        <v>91</v>
      </c>
      <c r="CA25" s="96" t="str">
        <f t="shared" si="2"/>
        <v/>
      </c>
      <c r="CB25" s="96" t="str">
        <f t="array" ref="CB25">IFERROR(INDEX('info Grid'!E$2:E$35,SMALL(IF('info Grid'!$A$2:$A$35&lt;&gt;0,ROW('info Grid'!A$2:A$35)-ROW('info Grid'!A$2)+1),ROWS('info Grid'!C$2:C24))),"")</f>
        <v/>
      </c>
      <c r="CD25" s="97" t="str">
        <f t="array" ref="CD25">IFERROR(INDEX('info Grid'!C$2:C$35,SMALL(IF('info Grid'!$A$2:$A$35&lt;&gt;0,ROW('info Grid'!I$2:I$35)-ROW('info Grid'!A$2)+1),ROWS('info Grid'!C$2:C24))),"")</f>
        <v/>
      </c>
      <c r="CE25" s="96" t="str">
        <f t="array" ref="CE25">IFERROR(INDEX('info Grid'!D$2:D$35,SMALL(IF('info Grid'!$A$2:$A$35&lt;&gt;0,ROW('info Grid'!A$2:A$35)-ROW('info Grid'!A$2)+1),ROWS('info Grid'!C$2:C24))),"")</f>
        <v/>
      </c>
      <c r="CF25" s="98" t="str">
        <f t="array" ref="CF25">IFERROR(INDEX('info Grid'!A$2:A$35,SMALL(IF('info Grid'!$A$2:$A$35&lt;&gt;0,ROW('info Grid'!A$2:A$35)-ROW('info Grid'!A$2)+1),ROWS('info Grid'!A$2:A24))),"")</f>
        <v/>
      </c>
      <c r="CH25" s="96" t="str">
        <f t="array" ref="CH25">IFERROR(INDEX('info Grid'!B$2:B$35,SMALL(IF('info Grid'!$A$2:$A$35&lt;&gt;0,ROW('info Grid'!A$2:A$35)-ROW('info Grid'!A$2)+1),ROWS('info Grid'!B$2:B24))),"")</f>
        <v/>
      </c>
      <c r="CJ25" s="96" t="str">
        <f t="array" ref="CJ25">IFERROR(INDEX('info Grid'!$I$2:$I$35,SMALL(IF('info Grid'!$A$2:$A$35&lt;&gt;0,ROW('info Grid'!I$2:I$35)-ROW('info Grid'!A$2)+1),ROWS('info Grid'!I$2:I24))),"")</f>
        <v/>
      </c>
      <c r="CU25" s="96" t="str">
        <f t="array" ref="CU25">IFERROR(INDEX('info Grid'!F$2:F$35,SMALL(IF('info Grid'!$A$2:$A$35&lt;&gt;0,ROW('info Grid'!A$2:A$35)-ROW('info Grid'!A$2)+1),ROWS('info Grid'!C$2:C24))),"")</f>
        <v/>
      </c>
      <c r="CV25" s="96" t="str">
        <f t="array" ref="CV25">IFERROR(INDEX('info Grid'!G$2:G$35,SMALL(IF('info Grid'!$A$2:$A$35&lt;&gt;0,ROW('info Grid'!A$2:A$35)-ROW('info Grid'!A$2)+1),ROWS('info Grid'!C$2:C24))),"")</f>
        <v/>
      </c>
    </row>
    <row r="26" spans="1:100" x14ac:dyDescent="0.3">
      <c r="A26" s="19" t="s">
        <v>91</v>
      </c>
      <c r="B26" s="19" t="s">
        <v>91</v>
      </c>
      <c r="C26" s="19"/>
      <c r="D26" s="19" t="s">
        <v>91</v>
      </c>
      <c r="E26" s="19" t="s">
        <v>91</v>
      </c>
      <c r="F26" s="101" t="s">
        <v>91</v>
      </c>
      <c r="G26" s="19"/>
      <c r="H26" s="19" t="s">
        <v>91</v>
      </c>
      <c r="I26" s="19"/>
      <c r="J26" s="19" t="s">
        <v>91</v>
      </c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 t="s">
        <v>91</v>
      </c>
      <c r="V26" s="19" t="s">
        <v>91</v>
      </c>
      <c r="CA26" s="96" t="str">
        <f t="shared" si="2"/>
        <v/>
      </c>
      <c r="CB26" s="96" t="str">
        <f t="array" ref="CB26">IFERROR(INDEX('info Grid'!E$2:E$35,SMALL(IF('info Grid'!$A$2:$A$35&lt;&gt;0,ROW('info Grid'!A$2:A$35)-ROW('info Grid'!A$2)+1),ROWS('info Grid'!C$2:C25))),"")</f>
        <v/>
      </c>
      <c r="CD26" s="97" t="str">
        <f t="array" ref="CD26">IFERROR(INDEX('info Grid'!C$2:C$35,SMALL(IF('info Grid'!$A$2:$A$35&lt;&gt;0,ROW('info Grid'!I$2:I$35)-ROW('info Grid'!A$2)+1),ROWS('info Grid'!C$2:C25))),"")</f>
        <v/>
      </c>
      <c r="CE26" s="96" t="str">
        <f t="array" ref="CE26">IFERROR(INDEX('info Grid'!D$2:D$35,SMALL(IF('info Grid'!$A$2:$A$35&lt;&gt;0,ROW('info Grid'!A$2:A$35)-ROW('info Grid'!A$2)+1),ROWS('info Grid'!C$2:C25))),"")</f>
        <v/>
      </c>
      <c r="CF26" s="98" t="str">
        <f t="array" ref="CF26">IFERROR(INDEX('info Grid'!A$2:A$35,SMALL(IF('info Grid'!$A$2:$A$35&lt;&gt;0,ROW('info Grid'!A$2:A$35)-ROW('info Grid'!A$2)+1),ROWS('info Grid'!A$2:A25))),"")</f>
        <v/>
      </c>
      <c r="CH26" s="96" t="str">
        <f t="array" ref="CH26">IFERROR(INDEX('info Grid'!B$2:B$35,SMALL(IF('info Grid'!$A$2:$A$35&lt;&gt;0,ROW('info Grid'!A$2:A$35)-ROW('info Grid'!A$2)+1),ROWS('info Grid'!B$2:B25))),"")</f>
        <v/>
      </c>
      <c r="CJ26" s="96" t="str">
        <f t="array" ref="CJ26">IFERROR(INDEX('info Grid'!$I$2:$I$35,SMALL(IF('info Grid'!$A$2:$A$35&lt;&gt;0,ROW('info Grid'!I$2:I$35)-ROW('info Grid'!A$2)+1),ROWS('info Grid'!I$2:I25))),"")</f>
        <v/>
      </c>
      <c r="CU26" s="96" t="str">
        <f t="array" ref="CU26">IFERROR(INDEX('info Grid'!F$2:F$35,SMALL(IF('info Grid'!$A$2:$A$35&lt;&gt;0,ROW('info Grid'!A$2:A$35)-ROW('info Grid'!A$2)+1),ROWS('info Grid'!C$2:C25))),"")</f>
        <v/>
      </c>
      <c r="CV26" s="96" t="str">
        <f t="array" ref="CV26">IFERROR(INDEX('info Grid'!G$2:G$35,SMALL(IF('info Grid'!$A$2:$A$35&lt;&gt;0,ROW('info Grid'!A$2:A$35)-ROW('info Grid'!A$2)+1),ROWS('info Grid'!C$2:C25))),"")</f>
        <v/>
      </c>
    </row>
    <row r="27" spans="1:100" x14ac:dyDescent="0.3">
      <c r="A27" s="19" t="s">
        <v>91</v>
      </c>
      <c r="B27" s="19" t="s">
        <v>91</v>
      </c>
      <c r="C27" s="19"/>
      <c r="D27" s="19" t="s">
        <v>91</v>
      </c>
      <c r="E27" s="19" t="s">
        <v>91</v>
      </c>
      <c r="F27" s="101" t="s">
        <v>91</v>
      </c>
      <c r="G27" s="19"/>
      <c r="H27" s="19" t="s">
        <v>91</v>
      </c>
      <c r="I27" s="19"/>
      <c r="J27" s="19" t="s">
        <v>91</v>
      </c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 t="s">
        <v>91</v>
      </c>
      <c r="V27" s="19" t="s">
        <v>91</v>
      </c>
      <c r="CA27" s="96" t="str">
        <f t="shared" si="2"/>
        <v/>
      </c>
      <c r="CB27" s="96" t="str">
        <f t="array" ref="CB27">IFERROR(INDEX('info Grid'!E$2:E$35,SMALL(IF('info Grid'!$A$2:$A$35&lt;&gt;0,ROW('info Grid'!A$2:A$35)-ROW('info Grid'!A$2)+1),ROWS('info Grid'!C$2:C26))),"")</f>
        <v/>
      </c>
      <c r="CD27" s="97" t="str">
        <f t="array" ref="CD27">IFERROR(INDEX('info Grid'!C$2:C$35,SMALL(IF('info Grid'!$A$2:$A$35&lt;&gt;0,ROW('info Grid'!I$2:I$35)-ROW('info Grid'!A$2)+1),ROWS('info Grid'!C$2:C26))),"")</f>
        <v/>
      </c>
      <c r="CE27" s="96" t="str">
        <f t="array" ref="CE27">IFERROR(INDEX('info Grid'!D$2:D$35,SMALL(IF('info Grid'!$A$2:$A$35&lt;&gt;0,ROW('info Grid'!A$2:A$35)-ROW('info Grid'!A$2)+1),ROWS('info Grid'!C$2:C26))),"")</f>
        <v/>
      </c>
      <c r="CF27" s="98" t="str">
        <f t="array" ref="CF27">IFERROR(INDEX('info Grid'!A$2:A$35,SMALL(IF('info Grid'!$A$2:$A$35&lt;&gt;0,ROW('info Grid'!A$2:A$35)-ROW('info Grid'!A$2)+1),ROWS('info Grid'!A$2:A26))),"")</f>
        <v/>
      </c>
      <c r="CH27" s="96" t="str">
        <f t="array" ref="CH27">IFERROR(INDEX('info Grid'!B$2:B$35,SMALL(IF('info Grid'!$A$2:$A$35&lt;&gt;0,ROW('info Grid'!A$2:A$35)-ROW('info Grid'!A$2)+1),ROWS('info Grid'!B$2:B26))),"")</f>
        <v/>
      </c>
      <c r="CJ27" s="96" t="str">
        <f t="array" ref="CJ27">IFERROR(INDEX('info Grid'!$I$2:$I$35,SMALL(IF('info Grid'!$A$2:$A$35&lt;&gt;0,ROW('info Grid'!I$2:I$35)-ROW('info Grid'!A$2)+1),ROWS('info Grid'!I$2:I26))),"")</f>
        <v/>
      </c>
      <c r="CU27" s="96" t="str">
        <f t="array" ref="CU27">IFERROR(INDEX('info Grid'!F$2:F$35,SMALL(IF('info Grid'!$A$2:$A$35&lt;&gt;0,ROW('info Grid'!A$2:A$35)-ROW('info Grid'!A$2)+1),ROWS('info Grid'!C$2:C26))),"")</f>
        <v/>
      </c>
      <c r="CV27" s="96" t="str">
        <f t="array" ref="CV27">IFERROR(INDEX('info Grid'!G$2:G$35,SMALL(IF('info Grid'!$A$2:$A$35&lt;&gt;0,ROW('info Grid'!A$2:A$35)-ROW('info Grid'!A$2)+1),ROWS('info Grid'!C$2:C26))),"")</f>
        <v/>
      </c>
    </row>
    <row r="28" spans="1:100" x14ac:dyDescent="0.3">
      <c r="A28" s="19" t="s">
        <v>91</v>
      </c>
      <c r="B28" s="19" t="s">
        <v>91</v>
      </c>
      <c r="C28" s="19"/>
      <c r="D28" s="19" t="s">
        <v>91</v>
      </c>
      <c r="E28" s="19" t="s">
        <v>91</v>
      </c>
      <c r="F28" s="101" t="s">
        <v>91</v>
      </c>
      <c r="G28" s="19"/>
      <c r="H28" s="19" t="s">
        <v>91</v>
      </c>
      <c r="I28" s="19"/>
      <c r="J28" s="19" t="s">
        <v>91</v>
      </c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 t="s">
        <v>91</v>
      </c>
      <c r="V28" s="19" t="s">
        <v>91</v>
      </c>
      <c r="CA28" s="96" t="str">
        <f t="shared" si="2"/>
        <v/>
      </c>
      <c r="CB28" s="96" t="str">
        <f t="array" ref="CB28">IFERROR(INDEX('info Grid'!E$2:E$35,SMALL(IF('info Grid'!$A$2:$A$35&lt;&gt;0,ROW('info Grid'!A$2:A$35)-ROW('info Grid'!A$2)+1),ROWS('info Grid'!C$2:C27))),"")</f>
        <v/>
      </c>
      <c r="CD28" s="97" t="str">
        <f t="array" ref="CD28">IFERROR(INDEX('info Grid'!C$2:C$35,SMALL(IF('info Grid'!$A$2:$A$35&lt;&gt;0,ROW('info Grid'!I$2:I$35)-ROW('info Grid'!A$2)+1),ROWS('info Grid'!C$2:C27))),"")</f>
        <v/>
      </c>
      <c r="CE28" s="96" t="str">
        <f t="array" ref="CE28">IFERROR(INDEX('info Grid'!D$2:D$35,SMALL(IF('info Grid'!$A$2:$A$35&lt;&gt;0,ROW('info Grid'!A$2:A$35)-ROW('info Grid'!A$2)+1),ROWS('info Grid'!C$2:C27))),"")</f>
        <v/>
      </c>
      <c r="CF28" s="98" t="str">
        <f t="array" ref="CF28">IFERROR(INDEX('info Grid'!A$2:A$35,SMALL(IF('info Grid'!$A$2:$A$35&lt;&gt;0,ROW('info Grid'!A$2:A$35)-ROW('info Grid'!A$2)+1),ROWS('info Grid'!A$2:A27))),"")</f>
        <v/>
      </c>
      <c r="CH28" s="96" t="str">
        <f t="array" ref="CH28">IFERROR(INDEX('info Grid'!B$2:B$35,SMALL(IF('info Grid'!$A$2:$A$35&lt;&gt;0,ROW('info Grid'!A$2:A$35)-ROW('info Grid'!A$2)+1),ROWS('info Grid'!B$2:B27))),"")</f>
        <v/>
      </c>
      <c r="CJ28" s="96" t="str">
        <f t="array" ref="CJ28">IFERROR(INDEX('info Grid'!$I$2:$I$35,SMALL(IF('info Grid'!$A$2:$A$35&lt;&gt;0,ROW('info Grid'!I$2:I$35)-ROW('info Grid'!A$2)+1),ROWS('info Grid'!I$2:I27))),"")</f>
        <v/>
      </c>
      <c r="CU28" s="96" t="str">
        <f t="array" ref="CU28">IFERROR(INDEX('info Grid'!F$2:F$35,SMALL(IF('info Grid'!$A$2:$A$35&lt;&gt;0,ROW('info Grid'!A$2:A$35)-ROW('info Grid'!A$2)+1),ROWS('info Grid'!C$2:C27))),"")</f>
        <v/>
      </c>
      <c r="CV28" s="96" t="str">
        <f t="array" ref="CV28">IFERROR(INDEX('info Grid'!G$2:G$35,SMALL(IF('info Grid'!$A$2:$A$35&lt;&gt;0,ROW('info Grid'!A$2:A$35)-ROW('info Grid'!A$2)+1),ROWS('info Grid'!C$2:C27))),"")</f>
        <v/>
      </c>
    </row>
    <row r="29" spans="1:100" x14ac:dyDescent="0.3">
      <c r="A29" s="19" t="s">
        <v>91</v>
      </c>
      <c r="B29" s="19" t="s">
        <v>91</v>
      </c>
      <c r="C29" s="19"/>
      <c r="D29" s="19" t="s">
        <v>91</v>
      </c>
      <c r="E29" s="19" t="s">
        <v>91</v>
      </c>
      <c r="F29" s="101" t="s">
        <v>91</v>
      </c>
      <c r="G29" s="19"/>
      <c r="H29" s="19" t="s">
        <v>91</v>
      </c>
      <c r="I29" s="19"/>
      <c r="J29" s="19" t="s">
        <v>91</v>
      </c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 t="s">
        <v>91</v>
      </c>
      <c r="V29" s="19" t="s">
        <v>91</v>
      </c>
      <c r="CA29" s="96" t="str">
        <f t="shared" si="2"/>
        <v/>
      </c>
      <c r="CB29" s="96" t="str">
        <f t="array" ref="CB29">IFERROR(INDEX('info Grid'!E$2:E$35,SMALL(IF('info Grid'!$A$2:$A$35&lt;&gt;0,ROW('info Grid'!A$2:A$35)-ROW('info Grid'!A$2)+1),ROWS('info Grid'!C$2:C28))),"")</f>
        <v/>
      </c>
      <c r="CD29" s="97" t="str">
        <f t="array" ref="CD29">IFERROR(INDEX('info Grid'!C$2:C$35,SMALL(IF('info Grid'!$A$2:$A$35&lt;&gt;0,ROW('info Grid'!I$2:I$35)-ROW('info Grid'!A$2)+1),ROWS('info Grid'!C$2:C28))),"")</f>
        <v/>
      </c>
      <c r="CE29" s="96" t="str">
        <f t="array" ref="CE29">IFERROR(INDEX('info Grid'!D$2:D$35,SMALL(IF('info Grid'!$A$2:$A$35&lt;&gt;0,ROW('info Grid'!A$2:A$35)-ROW('info Grid'!A$2)+1),ROWS('info Grid'!C$2:C28))),"")</f>
        <v/>
      </c>
      <c r="CF29" s="98" t="str">
        <f t="array" ref="CF29">IFERROR(INDEX('info Grid'!A$2:A$35,SMALL(IF('info Grid'!$A$2:$A$35&lt;&gt;0,ROW('info Grid'!A$2:A$35)-ROW('info Grid'!A$2)+1),ROWS('info Grid'!A$2:A28))),"")</f>
        <v/>
      </c>
      <c r="CH29" s="96" t="str">
        <f t="array" ref="CH29">IFERROR(INDEX('info Grid'!B$2:B$35,SMALL(IF('info Grid'!$A$2:$A$35&lt;&gt;0,ROW('info Grid'!A$2:A$35)-ROW('info Grid'!A$2)+1),ROWS('info Grid'!B$2:B28))),"")</f>
        <v/>
      </c>
      <c r="CJ29" s="96" t="str">
        <f t="array" ref="CJ29">IFERROR(INDEX('info Grid'!$I$2:$I$35,SMALL(IF('info Grid'!$A$2:$A$35&lt;&gt;0,ROW('info Grid'!I$2:I$35)-ROW('info Grid'!A$2)+1),ROWS('info Grid'!I$2:I28))),"")</f>
        <v/>
      </c>
      <c r="CU29" s="96" t="str">
        <f t="array" ref="CU29">IFERROR(INDEX('info Grid'!F$2:F$35,SMALL(IF('info Grid'!$A$2:$A$35&lt;&gt;0,ROW('info Grid'!A$2:A$35)-ROW('info Grid'!A$2)+1),ROWS('info Grid'!C$2:C28))),"")</f>
        <v/>
      </c>
      <c r="CV29" s="96" t="str">
        <f t="array" ref="CV29">IFERROR(INDEX('info Grid'!G$2:G$35,SMALL(IF('info Grid'!$A$2:$A$35&lt;&gt;0,ROW('info Grid'!A$2:A$35)-ROW('info Grid'!A$2)+1),ROWS('info Grid'!C$2:C28))),"")</f>
        <v/>
      </c>
    </row>
    <row r="30" spans="1:100" x14ac:dyDescent="0.3">
      <c r="A30" s="19" t="s">
        <v>91</v>
      </c>
      <c r="B30" s="19" t="s">
        <v>91</v>
      </c>
      <c r="C30" s="19"/>
      <c r="D30" s="19" t="s">
        <v>91</v>
      </c>
      <c r="E30" s="19" t="s">
        <v>91</v>
      </c>
      <c r="F30" s="101" t="s">
        <v>91</v>
      </c>
      <c r="G30" s="19"/>
      <c r="H30" s="19" t="s">
        <v>91</v>
      </c>
      <c r="I30" s="19"/>
      <c r="J30" s="19" t="s">
        <v>91</v>
      </c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 t="s">
        <v>91</v>
      </c>
      <c r="V30" s="19" t="s">
        <v>91</v>
      </c>
      <c r="CA30" s="96" t="str">
        <f t="shared" si="2"/>
        <v/>
      </c>
      <c r="CB30" s="96" t="str">
        <f t="array" ref="CB30">IFERROR(INDEX('info Grid'!E$2:E$35,SMALL(IF('info Grid'!$A$2:$A$35&lt;&gt;0,ROW('info Grid'!A$2:A$35)-ROW('info Grid'!A$2)+1),ROWS('info Grid'!C$2:C29))),"")</f>
        <v/>
      </c>
      <c r="CD30" s="97" t="str">
        <f t="array" ref="CD30">IFERROR(INDEX('info Grid'!C$2:C$35,SMALL(IF('info Grid'!$A$2:$A$35&lt;&gt;0,ROW('info Grid'!I$2:I$35)-ROW('info Grid'!A$2)+1),ROWS('info Grid'!C$2:C29))),"")</f>
        <v/>
      </c>
      <c r="CE30" s="96" t="str">
        <f t="array" ref="CE30">IFERROR(INDEX('info Grid'!D$2:D$35,SMALL(IF('info Grid'!$A$2:$A$35&lt;&gt;0,ROW('info Grid'!A$2:A$35)-ROW('info Grid'!A$2)+1),ROWS('info Grid'!C$2:C29))),"")</f>
        <v/>
      </c>
      <c r="CF30" s="98" t="str">
        <f t="array" ref="CF30">IFERROR(INDEX('info Grid'!A$2:A$35,SMALL(IF('info Grid'!$A$2:$A$35&lt;&gt;0,ROW('info Grid'!A$2:A$35)-ROW('info Grid'!A$2)+1),ROWS('info Grid'!A$2:A29))),"")</f>
        <v/>
      </c>
      <c r="CH30" s="96" t="str">
        <f t="array" ref="CH30">IFERROR(INDEX('info Grid'!B$2:B$35,SMALL(IF('info Grid'!$A$2:$A$35&lt;&gt;0,ROW('info Grid'!A$2:A$35)-ROW('info Grid'!A$2)+1),ROWS('info Grid'!B$2:B29))),"")</f>
        <v/>
      </c>
      <c r="CJ30" s="96" t="str">
        <f t="array" ref="CJ30">IFERROR(INDEX('info Grid'!$I$2:$I$35,SMALL(IF('info Grid'!$A$2:$A$35&lt;&gt;0,ROW('info Grid'!I$2:I$35)-ROW('info Grid'!A$2)+1),ROWS('info Grid'!I$2:I29))),"")</f>
        <v/>
      </c>
      <c r="CU30" s="96" t="str">
        <f t="array" ref="CU30">IFERROR(INDEX('info Grid'!F$2:F$35,SMALL(IF('info Grid'!$A$2:$A$35&lt;&gt;0,ROW('info Grid'!A$2:A$35)-ROW('info Grid'!A$2)+1),ROWS('info Grid'!C$2:C29))),"")</f>
        <v/>
      </c>
      <c r="CV30" s="96" t="str">
        <f t="array" ref="CV30">IFERROR(INDEX('info Grid'!G$2:G$35,SMALL(IF('info Grid'!$A$2:$A$35&lt;&gt;0,ROW('info Grid'!A$2:A$35)-ROW('info Grid'!A$2)+1),ROWS('info Grid'!C$2:C29))),"")</f>
        <v/>
      </c>
    </row>
    <row r="31" spans="1:100" x14ac:dyDescent="0.3">
      <c r="A31" s="19" t="s">
        <v>91</v>
      </c>
      <c r="B31" s="19" t="s">
        <v>91</v>
      </c>
      <c r="C31" s="19"/>
      <c r="D31" s="19" t="s">
        <v>91</v>
      </c>
      <c r="E31" s="19" t="s">
        <v>91</v>
      </c>
      <c r="F31" s="101" t="s">
        <v>91</v>
      </c>
      <c r="G31" s="19"/>
      <c r="H31" s="19" t="s">
        <v>91</v>
      </c>
      <c r="I31" s="19"/>
      <c r="J31" s="19" t="s">
        <v>91</v>
      </c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 t="s">
        <v>91</v>
      </c>
      <c r="V31" s="19" t="s">
        <v>91</v>
      </c>
      <c r="CA31" s="96" t="str">
        <f t="shared" si="2"/>
        <v/>
      </c>
      <c r="CB31" s="96" t="str">
        <f t="array" ref="CB31">IFERROR(INDEX('info Grid'!E$2:E$35,SMALL(IF('info Grid'!$A$2:$A$35&lt;&gt;0,ROW('info Grid'!A$2:A$35)-ROW('info Grid'!A$2)+1),ROWS('info Grid'!C$2:C30))),"")</f>
        <v/>
      </c>
      <c r="CD31" s="97" t="str">
        <f t="array" ref="CD31">IFERROR(INDEX('info Grid'!C$2:C$35,SMALL(IF('info Grid'!$A$2:$A$35&lt;&gt;0,ROW('info Grid'!I$2:I$35)-ROW('info Grid'!A$2)+1),ROWS('info Grid'!C$2:C30))),"")</f>
        <v/>
      </c>
      <c r="CE31" s="96" t="str">
        <f t="array" ref="CE31">IFERROR(INDEX('info Grid'!D$2:D$35,SMALL(IF('info Grid'!$A$2:$A$35&lt;&gt;0,ROW('info Grid'!A$2:A$35)-ROW('info Grid'!A$2)+1),ROWS('info Grid'!C$2:C30))),"")</f>
        <v/>
      </c>
      <c r="CF31" s="98" t="str">
        <f t="array" ref="CF31">IFERROR(INDEX('info Grid'!A$2:A$35,SMALL(IF('info Grid'!$A$2:$A$35&lt;&gt;0,ROW('info Grid'!A$2:A$35)-ROW('info Grid'!A$2)+1),ROWS('info Grid'!A$2:A30))),"")</f>
        <v/>
      </c>
      <c r="CH31" s="96" t="str">
        <f t="array" ref="CH31">IFERROR(INDEX('info Grid'!B$2:B$35,SMALL(IF('info Grid'!$A$2:$A$35&lt;&gt;0,ROW('info Grid'!A$2:A$35)-ROW('info Grid'!A$2)+1),ROWS('info Grid'!B$2:B30))),"")</f>
        <v/>
      </c>
      <c r="CJ31" s="96" t="str">
        <f t="array" ref="CJ31">IFERROR(INDEX('info Grid'!$I$2:$I$35,SMALL(IF('info Grid'!$A$2:$A$35&lt;&gt;0,ROW('info Grid'!I$2:I$35)-ROW('info Grid'!A$2)+1),ROWS('info Grid'!I$2:I30))),"")</f>
        <v/>
      </c>
      <c r="CU31" s="96" t="str">
        <f t="array" ref="CU31">IFERROR(INDEX('info Grid'!F$2:F$35,SMALL(IF('info Grid'!$A$2:$A$35&lt;&gt;0,ROW('info Grid'!A$2:A$35)-ROW('info Grid'!A$2)+1),ROWS('info Grid'!C$2:C30))),"")</f>
        <v/>
      </c>
      <c r="CV31" s="96" t="str">
        <f t="array" ref="CV31">IFERROR(INDEX('info Grid'!G$2:G$35,SMALL(IF('info Grid'!$A$2:$A$35&lt;&gt;0,ROW('info Grid'!A$2:A$35)-ROW('info Grid'!A$2)+1),ROWS('info Grid'!C$2:C30))),"")</f>
        <v/>
      </c>
    </row>
    <row r="32" spans="1:100" x14ac:dyDescent="0.3">
      <c r="A32" s="19" t="s">
        <v>91</v>
      </c>
      <c r="B32" s="19" t="s">
        <v>91</v>
      </c>
      <c r="C32" s="19"/>
      <c r="D32" s="19" t="s">
        <v>91</v>
      </c>
      <c r="E32" s="19" t="s">
        <v>91</v>
      </c>
      <c r="F32" s="101" t="s">
        <v>91</v>
      </c>
      <c r="G32" s="19"/>
      <c r="H32" s="19" t="s">
        <v>91</v>
      </c>
      <c r="I32" s="19"/>
      <c r="J32" s="19" t="s">
        <v>91</v>
      </c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 t="s">
        <v>91</v>
      </c>
      <c r="V32" s="19" t="s">
        <v>91</v>
      </c>
      <c r="CA32" s="96" t="str">
        <f t="shared" si="2"/>
        <v/>
      </c>
      <c r="CB32" s="96" t="str">
        <f t="array" ref="CB32">IFERROR(INDEX('info Grid'!E$2:E$35,SMALL(IF('info Grid'!$A$2:$A$35&lt;&gt;0,ROW('info Grid'!A$2:A$35)-ROW('info Grid'!A$2)+1),ROWS('info Grid'!C$2:C31))),"")</f>
        <v/>
      </c>
      <c r="CD32" s="97" t="str">
        <f t="array" ref="CD32">IFERROR(INDEX('info Grid'!C$2:C$35,SMALL(IF('info Grid'!$A$2:$A$35&lt;&gt;0,ROW('info Grid'!I$2:I$35)-ROW('info Grid'!A$2)+1),ROWS('info Grid'!C$2:C31))),"")</f>
        <v/>
      </c>
      <c r="CE32" s="96" t="str">
        <f t="array" ref="CE32">IFERROR(INDEX('info Grid'!D$2:D$35,SMALL(IF('info Grid'!$A$2:$A$35&lt;&gt;0,ROW('info Grid'!A$2:A$35)-ROW('info Grid'!A$2)+1),ROWS('info Grid'!C$2:C31))),"")</f>
        <v/>
      </c>
      <c r="CF32" s="98" t="str">
        <f t="array" ref="CF32">IFERROR(INDEX('info Grid'!A$2:A$35,SMALL(IF('info Grid'!$A$2:$A$35&lt;&gt;0,ROW('info Grid'!A$2:A$35)-ROW('info Grid'!A$2)+1),ROWS('info Grid'!A$2:A31))),"")</f>
        <v/>
      </c>
      <c r="CH32" s="96" t="str">
        <f t="array" ref="CH32">IFERROR(INDEX('info Grid'!B$2:B$35,SMALL(IF('info Grid'!$A$2:$A$35&lt;&gt;0,ROW('info Grid'!A$2:A$35)-ROW('info Grid'!A$2)+1),ROWS('info Grid'!B$2:B31))),"")</f>
        <v/>
      </c>
      <c r="CJ32" s="96" t="str">
        <f t="array" ref="CJ32">IFERROR(INDEX('info Grid'!$I$2:$I$35,SMALL(IF('info Grid'!$A$2:$A$35&lt;&gt;0,ROW('info Grid'!I$2:I$35)-ROW('info Grid'!A$2)+1),ROWS('info Grid'!I$2:I31))),"")</f>
        <v/>
      </c>
      <c r="CU32" s="96" t="str">
        <f t="array" ref="CU32">IFERROR(INDEX('info Grid'!F$2:F$35,SMALL(IF('info Grid'!$A$2:$A$35&lt;&gt;0,ROW('info Grid'!A$2:A$35)-ROW('info Grid'!A$2)+1),ROWS('info Grid'!C$2:C31))),"")</f>
        <v/>
      </c>
      <c r="CV32" s="96" t="str">
        <f t="array" ref="CV32">IFERROR(INDEX('info Grid'!G$2:G$35,SMALL(IF('info Grid'!$A$2:$A$35&lt;&gt;0,ROW('info Grid'!A$2:A$35)-ROW('info Grid'!A$2)+1),ROWS('info Grid'!C$2:C31))),"")</f>
        <v/>
      </c>
    </row>
    <row r="33" spans="1:100" x14ac:dyDescent="0.3">
      <c r="A33" s="19" t="s">
        <v>91</v>
      </c>
      <c r="B33" s="19" t="s">
        <v>91</v>
      </c>
      <c r="C33" s="19"/>
      <c r="D33" s="19" t="s">
        <v>91</v>
      </c>
      <c r="E33" s="19" t="s">
        <v>91</v>
      </c>
      <c r="F33" s="101" t="s">
        <v>91</v>
      </c>
      <c r="G33" s="19"/>
      <c r="H33" s="19" t="s">
        <v>91</v>
      </c>
      <c r="I33" s="19"/>
      <c r="J33" s="19" t="s">
        <v>91</v>
      </c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 t="s">
        <v>91</v>
      </c>
      <c r="V33" s="19" t="s">
        <v>91</v>
      </c>
      <c r="CA33" s="96" t="str">
        <f t="shared" si="2"/>
        <v/>
      </c>
      <c r="CB33" s="96" t="str">
        <f t="array" ref="CB33">IFERROR(INDEX('info Grid'!E$2:E$35,SMALL(IF('info Grid'!$A$2:$A$35&lt;&gt;0,ROW('info Grid'!A$2:A$35)-ROW('info Grid'!A$2)+1),ROWS('info Grid'!C$2:C32))),"")</f>
        <v/>
      </c>
      <c r="CD33" s="97" t="str">
        <f t="array" ref="CD33">IFERROR(INDEX('info Grid'!C$2:C$35,SMALL(IF('info Grid'!$A$2:$A$35&lt;&gt;0,ROW('info Grid'!I$2:I$35)-ROW('info Grid'!A$2)+1),ROWS('info Grid'!C$2:C32))),"")</f>
        <v/>
      </c>
      <c r="CE33" s="96" t="str">
        <f t="array" ref="CE33">IFERROR(INDEX('info Grid'!D$2:D$35,SMALL(IF('info Grid'!$A$2:$A$35&lt;&gt;0,ROW('info Grid'!A$2:A$35)-ROW('info Grid'!A$2)+1),ROWS('info Grid'!C$2:C32))),"")</f>
        <v/>
      </c>
      <c r="CF33" s="98" t="str">
        <f t="array" ref="CF33">IFERROR(INDEX('info Grid'!A$2:A$35,SMALL(IF('info Grid'!$A$2:$A$35&lt;&gt;0,ROW('info Grid'!A$2:A$35)-ROW('info Grid'!A$2)+1),ROWS('info Grid'!A$2:A32))),"")</f>
        <v/>
      </c>
      <c r="CH33" s="96" t="str">
        <f t="array" ref="CH33">IFERROR(INDEX('info Grid'!B$2:B$35,SMALL(IF('info Grid'!$A$2:$A$35&lt;&gt;0,ROW('info Grid'!A$2:A$35)-ROW('info Grid'!A$2)+1),ROWS('info Grid'!B$2:B32))),"")</f>
        <v/>
      </c>
      <c r="CJ33" s="96" t="str">
        <f t="array" ref="CJ33">IFERROR(INDEX('info Grid'!$I$2:$I$35,SMALL(IF('info Grid'!$A$2:$A$35&lt;&gt;0,ROW('info Grid'!I$2:I$35)-ROW('info Grid'!A$2)+1),ROWS('info Grid'!I$2:I32))),"")</f>
        <v/>
      </c>
      <c r="CU33" s="96" t="str">
        <f t="array" ref="CU33">IFERROR(INDEX('info Grid'!F$2:F$35,SMALL(IF('info Grid'!$A$2:$A$35&lt;&gt;0,ROW('info Grid'!A$2:A$35)-ROW('info Grid'!A$2)+1),ROWS('info Grid'!C$2:C32))),"")</f>
        <v/>
      </c>
      <c r="CV33" s="96" t="str">
        <f t="array" ref="CV33">IFERROR(INDEX('info Grid'!G$2:G$35,SMALL(IF('info Grid'!$A$2:$A$35&lt;&gt;0,ROW('info Grid'!A$2:A$35)-ROW('info Grid'!A$2)+1),ROWS('info Grid'!C$2:C32))),"")</f>
        <v/>
      </c>
    </row>
    <row r="34" spans="1:100" x14ac:dyDescent="0.3">
      <c r="A34" s="19" t="s">
        <v>91</v>
      </c>
      <c r="B34" s="19" t="s">
        <v>91</v>
      </c>
      <c r="C34" s="19"/>
      <c r="D34" s="19" t="s">
        <v>91</v>
      </c>
      <c r="E34" s="19" t="s">
        <v>91</v>
      </c>
      <c r="F34" s="101" t="s">
        <v>91</v>
      </c>
      <c r="G34" s="19"/>
      <c r="H34" s="19" t="s">
        <v>91</v>
      </c>
      <c r="I34" s="19"/>
      <c r="J34" s="19" t="s">
        <v>91</v>
      </c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 t="s">
        <v>91</v>
      </c>
      <c r="V34" s="19" t="s">
        <v>91</v>
      </c>
      <c r="CA34" s="96" t="str">
        <f t="shared" si="2"/>
        <v/>
      </c>
      <c r="CB34" s="96" t="str">
        <f t="array" ref="CB34">IFERROR(INDEX('info Grid'!E$2:E$35,SMALL(IF('info Grid'!$A$2:$A$35&lt;&gt;0,ROW('info Grid'!A$2:A$35)-ROW('info Grid'!A$2)+1),ROWS('info Grid'!C$2:C33))),"")</f>
        <v/>
      </c>
      <c r="CD34" s="97" t="str">
        <f t="array" ref="CD34">IFERROR(INDEX('info Grid'!C$2:C$35,SMALL(IF('info Grid'!$A$2:$A$35&lt;&gt;0,ROW('info Grid'!I$2:I$35)-ROW('info Grid'!A$2)+1),ROWS('info Grid'!C$2:C33))),"")</f>
        <v/>
      </c>
      <c r="CE34" s="96" t="str">
        <f t="array" ref="CE34">IFERROR(INDEX('info Grid'!D$2:D$35,SMALL(IF('info Grid'!$A$2:$A$35&lt;&gt;0,ROW('info Grid'!A$2:A$35)-ROW('info Grid'!A$2)+1),ROWS('info Grid'!C$2:C33))),"")</f>
        <v/>
      </c>
      <c r="CF34" s="98" t="str">
        <f t="array" ref="CF34">IFERROR(INDEX('info Grid'!A$2:A$35,SMALL(IF('info Grid'!$A$2:$A$35&lt;&gt;0,ROW('info Grid'!A$2:A$35)-ROW('info Grid'!A$2)+1),ROWS('info Grid'!A$2:A33))),"")</f>
        <v/>
      </c>
      <c r="CH34" s="96" t="str">
        <f t="array" ref="CH34">IFERROR(INDEX('info Grid'!B$2:B$35,SMALL(IF('info Grid'!$A$2:$A$35&lt;&gt;0,ROW('info Grid'!A$2:A$35)-ROW('info Grid'!A$2)+1),ROWS('info Grid'!B$2:B33))),"")</f>
        <v/>
      </c>
      <c r="CJ34" s="96" t="str">
        <f t="array" ref="CJ34">IFERROR(INDEX('info Grid'!$I$2:$I$35,SMALL(IF('info Grid'!$A$2:$A$35&lt;&gt;0,ROW('info Grid'!I$2:I$35)-ROW('info Grid'!A$2)+1),ROWS('info Grid'!I$2:I33))),"")</f>
        <v/>
      </c>
      <c r="CU34" s="96" t="str">
        <f t="array" ref="CU34">IFERROR(INDEX('info Grid'!F$2:F$35,SMALL(IF('info Grid'!$A$2:$A$35&lt;&gt;0,ROW('info Grid'!A$2:A$35)-ROW('info Grid'!A$2)+1),ROWS('info Grid'!C$2:C33))),"")</f>
        <v/>
      </c>
      <c r="CV34" s="96" t="str">
        <f t="array" ref="CV34">IFERROR(INDEX('info Grid'!G$2:G$35,SMALL(IF('info Grid'!$A$2:$A$35&lt;&gt;0,ROW('info Grid'!A$2:A$35)-ROW('info Grid'!A$2)+1),ROWS('info Grid'!C$2:C33))),"")</f>
        <v/>
      </c>
    </row>
    <row r="35" spans="1:100" x14ac:dyDescent="0.3">
      <c r="A35" s="17"/>
      <c r="B35" s="17"/>
      <c r="C35" s="17"/>
      <c r="D35" s="17"/>
      <c r="E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CA35" s="96" t="str">
        <f t="shared" si="2"/>
        <v/>
      </c>
      <c r="CB35" s="96" t="str">
        <f t="array" ref="CB35">IFERROR(INDEX('info Grid'!E$2:E$35,SMALL(IF('info Grid'!$A$2:$A$35&lt;&gt;0,ROW('info Grid'!A$2:A$35)-ROW('info Grid'!A$2)+1),ROWS('info Grid'!C$2:C34))),"")</f>
        <v/>
      </c>
      <c r="CD35" s="97" t="str">
        <f t="array" ref="CD35">IFERROR(INDEX('info Grid'!C$2:C$35,SMALL(IF('info Grid'!$A$2:$A$35&lt;&gt;0,ROW('info Grid'!I$2:I$35)-ROW('info Grid'!A$2)+1),ROWS('info Grid'!C$2:C34))),"")</f>
        <v/>
      </c>
      <c r="CE35" s="96" t="str">
        <f t="array" ref="CE35">IFERROR(INDEX('info Grid'!D$2:D$35,SMALL(IF('info Grid'!$A$2:$A$35&lt;&gt;0,ROW('info Grid'!A$2:A$35)-ROW('info Grid'!A$2)+1),ROWS('info Grid'!C$2:C34))),"")</f>
        <v/>
      </c>
      <c r="CF35" s="98" t="str">
        <f t="array" ref="CF35">IFERROR(INDEX('info Grid'!A$2:A$35,SMALL(IF('info Grid'!$A$2:$A$35&lt;&gt;0,ROW('info Grid'!A$2:A$35)-ROW('info Grid'!A$2)+1),ROWS('info Grid'!A$2:A34))),"")</f>
        <v/>
      </c>
      <c r="CH35" s="96" t="str">
        <f t="array" ref="CH35">IFERROR(INDEX('info Grid'!B$2:B$35,SMALL(IF('info Grid'!$A$2:$A$35&lt;&gt;0,ROW('info Grid'!A$2:A$35)-ROW('info Grid'!A$2)+1),ROWS('info Grid'!B$2:B34))),"")</f>
        <v/>
      </c>
      <c r="CJ35" s="96" t="str">
        <f t="array" ref="CJ35">IFERROR(INDEX('info Grid'!$I$2:$I$35,SMALL(IF('info Grid'!$A$2:$A$35&lt;&gt;0,ROW('info Grid'!I$2:I$35)-ROW('info Grid'!A$2)+1),ROWS('info Grid'!I$2:I34))),"")</f>
        <v/>
      </c>
      <c r="CU35" s="96" t="str">
        <f t="array" ref="CU35">IFERROR(INDEX('info Grid'!F$2:F$35,SMALL(IF('info Grid'!$A$2:$A$35&lt;&gt;0,ROW('info Grid'!A$2:A$35)-ROW('info Grid'!A$2)+1),ROWS('info Grid'!C$2:C34))),"")</f>
        <v/>
      </c>
      <c r="CV35" s="96" t="str">
        <f t="array" ref="CV35">IFERROR(INDEX('info Grid'!G$2:G$35,SMALL(IF('info Grid'!$A$2:$A$35&lt;&gt;0,ROW('info Grid'!A$2:A$35)-ROW('info Grid'!A$2)+1),ROWS('info Grid'!C$2:C34))),"")</f>
        <v/>
      </c>
    </row>
    <row r="36" spans="1:100" x14ac:dyDescent="0.3">
      <c r="CA36" s="96" t="str">
        <f t="shared" si="2"/>
        <v/>
      </c>
      <c r="CB36" s="96" t="str">
        <f t="array" ref="CB36">IFERROR(INDEX('info Grid'!E$2:E$35,SMALL(IF('info Grid'!$A$2:$A$35&lt;&gt;0,ROW('info Grid'!A$2:A$35)-ROW('info Grid'!A$2)+1),ROWS('info Grid'!C$2:C35))),"")</f>
        <v/>
      </c>
      <c r="CD36" s="97" t="str">
        <f t="array" ref="CD36">IFERROR(INDEX('info Grid'!C$2:C$35,SMALL(IF('info Grid'!$A$2:$A$35&lt;&gt;0,ROW('info Grid'!I$2:I$35)-ROW('info Grid'!A$2)+1),ROWS('info Grid'!C$2:C35))),"")</f>
        <v/>
      </c>
      <c r="CE36" s="96" t="str">
        <f t="array" ref="CE36">IFERROR(INDEX('info Grid'!D$2:D$35,SMALL(IF('info Grid'!$A$2:$A$35&lt;&gt;0,ROW('info Grid'!A$2:A$35)-ROW('info Grid'!A$2)+1),ROWS('info Grid'!C$2:C35))),"")</f>
        <v/>
      </c>
      <c r="CF36" s="98" t="str">
        <f t="array" ref="CF36">IFERROR(INDEX('info Grid'!A$2:A$35,SMALL(IF('info Grid'!$A$2:$A$35&lt;&gt;0,ROW('info Grid'!A$2:A$35)-ROW('info Grid'!A$2)+1),ROWS('info Grid'!A$2:A35))),"")</f>
        <v/>
      </c>
      <c r="CH36" s="96" t="str">
        <f t="array" ref="CH36">IFERROR(INDEX('info Grid'!B$2:B$35,SMALL(IF('info Grid'!$A$2:$A$35&lt;&gt;0,ROW('info Grid'!A$2:A$35)-ROW('info Grid'!A$2)+1),ROWS('info Grid'!B$2:B35))),"")</f>
        <v/>
      </c>
      <c r="CJ36" s="96" t="str">
        <f t="array" ref="CJ36">IFERROR(INDEX('info Grid'!$I$2:$I$35,SMALL(IF('info Grid'!$A$2:$A$35&lt;&gt;0,ROW('info Grid'!I$2:I$35)-ROW('info Grid'!A$2)+1),ROWS('info Grid'!I$2:I35))),"")</f>
        <v/>
      </c>
      <c r="CU36" s="96" t="str">
        <f t="array" ref="CU36">IFERROR(INDEX('info Grid'!F$2:F$35,SMALL(IF('info Grid'!$A$2:$A$35&lt;&gt;0,ROW('info Grid'!A$2:A$35)-ROW('info Grid'!A$2)+1),ROWS('info Grid'!C$2:C35))),"")</f>
        <v/>
      </c>
      <c r="CV36" s="96" t="str">
        <f t="array" ref="CV36">IFERROR(INDEX('info Grid'!G$2:G$35,SMALL(IF('info Grid'!$A$2:$A$35&lt;&gt;0,ROW('info Grid'!A$2:A$35)-ROW('info Grid'!A$2)+1),ROWS('info Grid'!C$2:C35))),"")</f>
        <v/>
      </c>
    </row>
    <row r="37" spans="1:100" x14ac:dyDescent="0.3">
      <c r="CA37" s="96" t="str">
        <f t="shared" si="2"/>
        <v/>
      </c>
      <c r="CB37" s="96" t="str">
        <f t="array" ref="CB37">IFERROR(INDEX('info Grid'!E$2:E$35,SMALL(IF('info Grid'!$A$2:$A$35&lt;&gt;0,ROW('info Grid'!A$2:A$35)-ROW('info Grid'!A$2)+1),ROWS('info Grid'!C$2:C36))),"")</f>
        <v/>
      </c>
      <c r="CD37" s="97" t="str">
        <f t="array" ref="CD37">IFERROR(INDEX('info Grid'!C$2:C$35,SMALL(IF('info Grid'!$A$2:$A$35&lt;&gt;0,ROW('info Grid'!I$2:I$35)-ROW('info Grid'!A$2)+1),ROWS('info Grid'!C$2:C36))),"")</f>
        <v/>
      </c>
      <c r="CE37" s="96" t="str">
        <f t="array" ref="CE37">IFERROR(INDEX('info Grid'!D$2:D$35,SMALL(IF('info Grid'!$A$2:$A$35&lt;&gt;0,ROW('info Grid'!A$2:A$35)-ROW('info Grid'!A$2)+1),ROWS('info Grid'!C$2:C36))),"")</f>
        <v/>
      </c>
      <c r="CF37" s="98" t="str">
        <f t="array" ref="CF37">IFERROR(INDEX('info Grid'!A$2:A$35,SMALL(IF('info Grid'!$A$2:$A$35&lt;&gt;0,ROW('info Grid'!A$2:A$35)-ROW('info Grid'!A$2)+1),ROWS('info Grid'!A$2:A36))),"")</f>
        <v/>
      </c>
      <c r="CH37" s="96" t="str">
        <f t="array" ref="CH37">IFERROR(INDEX('info Grid'!B$2:B$35,SMALL(IF('info Grid'!$A$2:$A$35&lt;&gt;0,ROW('info Grid'!A$2:A$35)-ROW('info Grid'!A$2)+1),ROWS('info Grid'!B$2:B36))),"")</f>
        <v/>
      </c>
      <c r="CJ37" s="96" t="str">
        <f t="array" ref="CJ37">IFERROR(INDEX('info Grid'!$I$2:$I$35,SMALL(IF('info Grid'!$A$2:$A$35&lt;&gt;0,ROW('info Grid'!I$2:I$35)-ROW('info Grid'!A$2)+1),ROWS('info Grid'!I$2:I36))),"")</f>
        <v/>
      </c>
      <c r="CU37" s="96" t="str">
        <f t="array" ref="CU37">IFERROR(INDEX('info Grid'!F$2:F$35,SMALL(IF('info Grid'!$A$2:$A$35&lt;&gt;0,ROW('info Grid'!A$2:A$35)-ROW('info Grid'!A$2)+1),ROWS('info Grid'!C$2:C36))),"")</f>
        <v/>
      </c>
      <c r="CV37" s="96" t="str">
        <f t="array" ref="CV37">IFERROR(INDEX('info Grid'!G$2:G$35,SMALL(IF('info Grid'!$A$2:$A$35&lt;&gt;0,ROW('info Grid'!A$2:A$35)-ROW('info Grid'!A$2)+1),ROWS('info Grid'!C$2:C36))),"")</f>
        <v/>
      </c>
    </row>
    <row r="38" spans="1:100" x14ac:dyDescent="0.3">
      <c r="CA38" s="96" t="str">
        <f t="shared" si="2"/>
        <v/>
      </c>
      <c r="CB38" s="96" t="str">
        <f t="array" ref="CB38">IFERROR(INDEX('info Grid'!E$2:E$35,SMALL(IF('info Grid'!$A$2:$A$35&lt;&gt;0,ROW('info Grid'!A$2:A$35)-ROW('info Grid'!A$2)+1),ROWS('info Grid'!C$2:C37))),"")</f>
        <v/>
      </c>
      <c r="CD38" s="97" t="str">
        <f t="array" ref="CD38">IFERROR(INDEX('info Grid'!C$2:C$35,SMALL(IF('info Grid'!$A$2:$A$35&lt;&gt;0,ROW('info Grid'!I$2:I$35)-ROW('info Grid'!A$2)+1),ROWS('info Grid'!C$2:C37))),"")</f>
        <v/>
      </c>
      <c r="CE38" s="96" t="str">
        <f t="array" ref="CE38">IFERROR(INDEX('info Grid'!D$2:D$35,SMALL(IF('info Grid'!$A$2:$A$35&lt;&gt;0,ROW('info Grid'!A$2:A$35)-ROW('info Grid'!A$2)+1),ROWS('info Grid'!C$2:C37))),"")</f>
        <v/>
      </c>
      <c r="CF38" s="98" t="str">
        <f t="array" ref="CF38">IFERROR(INDEX('info Grid'!A$2:A$35,SMALL(IF('info Grid'!$A$2:$A$35&lt;&gt;0,ROW('info Grid'!A$2:A$35)-ROW('info Grid'!A$2)+1),ROWS('info Grid'!A$2:A37))),"")</f>
        <v/>
      </c>
      <c r="CH38" s="96" t="str">
        <f t="array" ref="CH38">IFERROR(INDEX('info Grid'!B$2:B$35,SMALL(IF('info Grid'!$A$2:$A$35&lt;&gt;0,ROW('info Grid'!A$2:A$35)-ROW('info Grid'!A$2)+1),ROWS('info Grid'!B$2:B37))),"")</f>
        <v/>
      </c>
      <c r="CJ38" s="96" t="str">
        <f t="array" ref="CJ38">IFERROR(INDEX('info Grid'!$I$2:$I$35,SMALL(IF('info Grid'!$A$2:$A$35&lt;&gt;0,ROW('info Grid'!I$2:I$35)-ROW('info Grid'!A$2)+1),ROWS('info Grid'!I$2:I37))),"")</f>
        <v/>
      </c>
      <c r="CU38" s="96" t="str">
        <f t="array" ref="CU38">IFERROR(INDEX('info Grid'!F$2:F$35,SMALL(IF('info Grid'!$A$2:$A$35&lt;&gt;0,ROW('info Grid'!A$2:A$35)-ROW('info Grid'!A$2)+1),ROWS('info Grid'!C$2:C37))),"")</f>
        <v/>
      </c>
      <c r="CV38" s="96" t="str">
        <f t="array" ref="CV38">IFERROR(INDEX('info Grid'!G$2:G$35,SMALL(IF('info Grid'!$A$2:$A$35&lt;&gt;0,ROW('info Grid'!A$2:A$35)-ROW('info Grid'!A$2)+1),ROWS('info Grid'!C$2:C37))),"")</f>
        <v/>
      </c>
    </row>
    <row r="39" spans="1:100" x14ac:dyDescent="0.3">
      <c r="CB39" s="96" t="str">
        <f t="array" ref="CB39">IFERROR(INDEX('info Grid'!E$2:E$35,SMALL(IF('info Grid'!$A$2:$A$35&lt;&gt;0,ROW('info Grid'!A$2:A$35)-ROW('info Grid'!A$2)+1),ROWS('info Grid'!C$2:C38))),"")</f>
        <v/>
      </c>
      <c r="CD39" s="97" t="str">
        <f t="array" ref="CD39">IFERROR(INDEX('info Grid'!C$2:C$35,SMALL(IF('info Grid'!$A$2:$A$35&lt;&gt;0,ROW('info Grid'!I$2:I$35)-ROW('info Grid'!A$2)+1),ROWS('info Grid'!C$2:C38))),"")</f>
        <v/>
      </c>
      <c r="CE39" s="96" t="str">
        <f t="array" ref="CE39">IFERROR(INDEX('info Grid'!D$2:D$35,SMALL(IF('info Grid'!$A$2:$A$35&lt;&gt;0,ROW('info Grid'!A$2:A$35)-ROW('info Grid'!A$2)+1),ROWS('info Grid'!C$2:C38))),"")</f>
        <v/>
      </c>
      <c r="CF39" s="98" t="str">
        <f t="array" ref="CF39">IFERROR(INDEX('info Grid'!A$2:A$35,SMALL(IF('info Grid'!$A$2:$A$35&lt;&gt;0,ROW('info Grid'!A$2:A$35)-ROW('info Grid'!A$2)+1),ROWS('info Grid'!A$2:A38))),"")</f>
        <v/>
      </c>
      <c r="CH39" s="96" t="str">
        <f t="array" ref="CH39">IFERROR(INDEX('info Grid'!B$2:B$35,SMALL(IF('info Grid'!$A$2:$A$35&lt;&gt;0,ROW('info Grid'!A$2:A$35)-ROW('info Grid'!A$2)+1),ROWS('info Grid'!B$2:B38))),"")</f>
        <v/>
      </c>
      <c r="CJ39" s="96" t="str">
        <f t="array" ref="CJ39">IFERROR(INDEX('info Grid'!$I$2:$I$35,SMALL(IF('info Grid'!$A$2:$A$35&lt;&gt;0,ROW('info Grid'!I$2:I$35)-ROW('info Grid'!A$2)+1),ROWS('info Grid'!I$2:I38))),"")</f>
        <v/>
      </c>
      <c r="CU39" s="96" t="str">
        <f t="array" ref="CU39">IFERROR(INDEX('info Grid'!F$2:F$35,SMALL(IF('info Grid'!$A$2:$A$35&lt;&gt;0,ROW('info Grid'!A$2:A$35)-ROW('info Grid'!A$2)+1),ROWS('info Grid'!C$2:C38))),"")</f>
        <v/>
      </c>
      <c r="CV39" s="96" t="str">
        <f t="array" ref="CV39">IFERROR(INDEX('info Grid'!G$2:G$35,SMALL(IF('info Grid'!$A$2:$A$35&lt;&gt;0,ROW('info Grid'!A$2:A$35)-ROW('info Grid'!A$2)+1),ROWS('info Grid'!C$2:C38))),"")</f>
        <v/>
      </c>
    </row>
    <row r="40" spans="1:100" x14ac:dyDescent="0.3">
      <c r="CB40" s="96" t="str">
        <f t="array" ref="CB40">IFERROR(INDEX('info Grid'!E$2:E$35,SMALL(IF('info Grid'!$A$2:$A$35&lt;&gt;0,ROW('info Grid'!A$2:A$35)-ROW('info Grid'!A$2)+1),ROWS('info Grid'!C$2:C39))),"")</f>
        <v/>
      </c>
      <c r="CD40" s="97" t="str">
        <f t="array" ref="CD40">IFERROR(INDEX('info Grid'!C$2:C$35,SMALL(IF('info Grid'!$A$2:$A$35&lt;&gt;0,ROW('info Grid'!I$2:I$35)-ROW('info Grid'!A$2)+1),ROWS('info Grid'!C$2:C39))),"")</f>
        <v/>
      </c>
      <c r="CE40" s="96" t="str">
        <f t="array" ref="CE40">IFERROR(INDEX('info Grid'!D$2:D$35,SMALL(IF('info Grid'!$A$2:$A$35&lt;&gt;0,ROW('info Grid'!A$2:A$35)-ROW('info Grid'!A$2)+1),ROWS('info Grid'!C$2:C39))),"")</f>
        <v/>
      </c>
      <c r="CF40" s="98" t="str">
        <f t="array" ref="CF40">IFERROR(INDEX('info Grid'!A$2:A$35,SMALL(IF('info Grid'!$A$2:$A$35&lt;&gt;0,ROW('info Grid'!A$2:A$35)-ROW('info Grid'!A$2)+1),ROWS('info Grid'!A$2:A39))),"")</f>
        <v/>
      </c>
      <c r="CH40" s="96" t="str">
        <f t="array" ref="CH40">IFERROR(INDEX('info Grid'!B$2:B$35,SMALL(IF('info Grid'!$A$2:$A$35&lt;&gt;0,ROW('info Grid'!A$2:A$35)-ROW('info Grid'!A$2)+1),ROWS('info Grid'!B$2:B39))),"")</f>
        <v/>
      </c>
      <c r="CJ40" s="96" t="str">
        <f t="array" ref="CJ40">IFERROR(INDEX('info Grid'!$I$2:$I$35,SMALL(IF('info Grid'!$A$2:$A$35&lt;&gt;0,ROW('info Grid'!I$2:I$35)-ROW('info Grid'!A$2)+1),ROWS('info Grid'!I$2:I39))),"")</f>
        <v/>
      </c>
      <c r="CU40" s="96" t="str">
        <f t="array" ref="CU40">IFERROR(INDEX('info Grid'!F$2:F$35,SMALL(IF('info Grid'!$A$2:$A$35&lt;&gt;0,ROW('info Grid'!A$2:A$35)-ROW('info Grid'!A$2)+1),ROWS('info Grid'!C$2:C39))),"")</f>
        <v/>
      </c>
      <c r="CV40" s="96" t="str">
        <f t="array" ref="CV40">IFERROR(INDEX('info Grid'!G$2:G$35,SMALL(IF('info Grid'!$A$2:$A$35&lt;&gt;0,ROW('info Grid'!A$2:A$35)-ROW('info Grid'!A$2)+1),ROWS('info Grid'!C$2:C39))),"")</f>
        <v/>
      </c>
    </row>
  </sheetData>
  <sheetProtection algorithmName="SHA-512" hashValue="zC5WIMHu/jlVmBYryKONDfMJ2Yxre0F5Y/Z06nLh229nowGjTomQpNZyJwZpZLzgZT2PKz6YaX+aAzDpN0Hluw==" saltValue="3Ns8JO3h2EASF/2hTdSbYw==" spinCount="100000" sheet="1" objects="1" scenarios="1"/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19"/>
  <sheetViews>
    <sheetView workbookViewId="0">
      <selection activeCell="C15" sqref="C15"/>
    </sheetView>
  </sheetViews>
  <sheetFormatPr defaultColWidth="9.109375" defaultRowHeight="14.4" x14ac:dyDescent="0.3"/>
  <cols>
    <col min="1" max="1" width="26.6640625" style="16" bestFit="1" customWidth="1"/>
    <col min="2" max="2" width="21" style="16" customWidth="1"/>
    <col min="3" max="3" width="12.5546875" style="52" bestFit="1" customWidth="1"/>
    <col min="4" max="4" width="11.5546875" style="16" bestFit="1" customWidth="1"/>
    <col min="5" max="5" width="9.109375" style="16"/>
    <col min="6" max="6" width="10.6640625" style="16" bestFit="1" customWidth="1"/>
    <col min="7" max="7" width="11.5546875" style="16" customWidth="1"/>
    <col min="8" max="8" width="10.88671875" style="16" customWidth="1"/>
    <col min="9" max="9" width="13.6640625" style="16" customWidth="1"/>
    <col min="10" max="10" width="15.109375" style="16" customWidth="1"/>
    <col min="11" max="16384" width="9.109375" style="16"/>
  </cols>
  <sheetData>
    <row r="1" spans="1:10" x14ac:dyDescent="0.3">
      <c r="A1" s="20" t="s">
        <v>189</v>
      </c>
      <c r="B1" s="15"/>
      <c r="C1" s="53"/>
      <c r="D1" s="20"/>
      <c r="E1" s="20"/>
      <c r="F1" s="20"/>
      <c r="G1" s="20"/>
      <c r="H1" s="20"/>
      <c r="I1" s="20"/>
    </row>
    <row r="2" spans="1:10" x14ac:dyDescent="0.3">
      <c r="A2" s="20" t="s">
        <v>191</v>
      </c>
      <c r="B2" s="15"/>
      <c r="C2" s="53"/>
      <c r="D2" s="20"/>
      <c r="E2" s="20"/>
      <c r="F2" s="20"/>
      <c r="G2" s="20"/>
      <c r="H2" s="20"/>
      <c r="I2" s="20"/>
    </row>
    <row r="3" spans="1:10" x14ac:dyDescent="0.3">
      <c r="A3" s="20" t="s">
        <v>190</v>
      </c>
      <c r="B3" s="15"/>
      <c r="C3" s="53"/>
      <c r="D3" s="20"/>
      <c r="E3" s="20"/>
      <c r="F3" s="20"/>
      <c r="G3" s="20"/>
      <c r="H3" s="20"/>
      <c r="I3" s="20"/>
    </row>
    <row r="4" spans="1:10" x14ac:dyDescent="0.3">
      <c r="A4" s="20" t="s">
        <v>192</v>
      </c>
      <c r="B4" s="15"/>
      <c r="C4" s="53"/>
      <c r="D4" s="20"/>
      <c r="E4" s="20"/>
      <c r="F4" s="20"/>
      <c r="G4" s="20"/>
      <c r="H4" s="20"/>
      <c r="I4" s="20"/>
    </row>
    <row r="5" spans="1:10" x14ac:dyDescent="0.3">
      <c r="A5" s="20" t="s">
        <v>193</v>
      </c>
      <c r="B5" s="85"/>
      <c r="C5" s="53"/>
      <c r="D5" s="20"/>
      <c r="E5" s="20"/>
      <c r="F5" s="20"/>
      <c r="G5" s="20"/>
      <c r="H5" s="20"/>
      <c r="I5" s="20"/>
    </row>
    <row r="6" spans="1:10" x14ac:dyDescent="0.3">
      <c r="A6" s="20"/>
      <c r="B6" s="20"/>
      <c r="C6" s="53"/>
      <c r="D6" s="20"/>
      <c r="E6" s="20"/>
      <c r="F6" s="20"/>
      <c r="G6" s="20"/>
      <c r="H6" s="20"/>
      <c r="I6" s="20"/>
      <c r="J6" s="20"/>
    </row>
    <row r="7" spans="1:10" ht="15" thickBot="1" x14ac:dyDescent="0.35">
      <c r="A7" s="141" t="s">
        <v>357</v>
      </c>
      <c r="B7" s="20"/>
      <c r="C7" s="53"/>
      <c r="D7" s="20"/>
      <c r="E7" s="20"/>
      <c r="F7" s="20"/>
      <c r="G7" s="20"/>
      <c r="H7" s="20"/>
      <c r="I7" s="20"/>
      <c r="J7" s="20"/>
    </row>
    <row r="8" spans="1:10" x14ac:dyDescent="0.3">
      <c r="A8" s="59" t="s">
        <v>194</v>
      </c>
      <c r="B8" s="60" t="s">
        <v>195</v>
      </c>
      <c r="C8" s="61">
        <f>'Base Proposed GMP'!C4+'Alt Proposed GMP'!C4</f>
        <v>0</v>
      </c>
      <c r="E8" s="20"/>
      <c r="F8" s="20"/>
      <c r="G8" s="20"/>
      <c r="H8" s="20"/>
      <c r="I8" s="20"/>
      <c r="J8" s="20"/>
    </row>
    <row r="9" spans="1:10" ht="15" thickBot="1" x14ac:dyDescent="0.35">
      <c r="A9" s="66"/>
      <c r="B9" s="67" t="s">
        <v>196</v>
      </c>
      <c r="C9" s="65">
        <f>'Base Allowance Summary'!B18+'Alt Allowance Summary'!B18</f>
        <v>0</v>
      </c>
      <c r="D9" s="20" t="s">
        <v>295</v>
      </c>
      <c r="E9" s="20"/>
      <c r="F9" s="20"/>
      <c r="G9" s="20"/>
      <c r="H9" s="20"/>
      <c r="I9" s="20"/>
      <c r="J9" s="20"/>
    </row>
    <row r="10" spans="1:10" ht="15" thickBot="1" x14ac:dyDescent="0.35">
      <c r="A10" s="57" t="s">
        <v>197</v>
      </c>
      <c r="B10" s="58"/>
      <c r="C10" s="81">
        <f>'Base Proposed GMP'!C6+'Alt Proposed GMP'!C6</f>
        <v>0</v>
      </c>
      <c r="D10" s="20" t="s">
        <v>296</v>
      </c>
      <c r="E10" s="20"/>
      <c r="F10" s="20"/>
      <c r="G10" s="20"/>
      <c r="H10" s="20"/>
      <c r="I10" s="20"/>
      <c r="J10" s="20"/>
    </row>
    <row r="11" spans="1:10" x14ac:dyDescent="0.3">
      <c r="A11" s="59" t="s">
        <v>299</v>
      </c>
      <c r="B11" s="60"/>
      <c r="C11" s="61">
        <f>(C8+C9+C10)*B12</f>
        <v>0</v>
      </c>
      <c r="D11" s="20"/>
      <c r="E11" s="20"/>
      <c r="F11" s="20"/>
      <c r="G11" s="20"/>
      <c r="H11" s="20"/>
      <c r="I11" s="20"/>
      <c r="J11" s="20"/>
    </row>
    <row r="12" spans="1:10" ht="15" thickBot="1" x14ac:dyDescent="0.35">
      <c r="A12" s="64" t="s">
        <v>198</v>
      </c>
      <c r="B12" s="102"/>
      <c r="C12" s="65"/>
      <c r="D12" s="20"/>
      <c r="E12" s="20"/>
      <c r="F12" s="20"/>
      <c r="G12" s="20"/>
      <c r="H12" s="20"/>
      <c r="I12" s="20"/>
      <c r="J12" s="20"/>
    </row>
    <row r="13" spans="1:10" ht="15" thickBot="1" x14ac:dyDescent="0.35">
      <c r="A13" s="113" t="s">
        <v>355</v>
      </c>
      <c r="B13" s="118"/>
      <c r="C13" s="119">
        <f>'Base Exhibit D-1'!C92-'Base Exhibit D-1'!C22</f>
        <v>0</v>
      </c>
      <c r="D13" s="20"/>
      <c r="E13" s="20"/>
      <c r="F13" s="20"/>
      <c r="G13" s="20"/>
      <c r="H13" s="20"/>
      <c r="I13" s="20"/>
      <c r="J13" s="20"/>
    </row>
    <row r="14" spans="1:10" ht="15" thickBot="1" x14ac:dyDescent="0.35">
      <c r="A14" s="113" t="s">
        <v>1</v>
      </c>
      <c r="B14" s="118"/>
      <c r="C14" s="119">
        <f>'Base Exhibit D-1'!C22</f>
        <v>0</v>
      </c>
      <c r="D14" s="20"/>
      <c r="E14" s="20"/>
      <c r="F14" s="20"/>
      <c r="G14" s="20"/>
      <c r="H14" s="20"/>
      <c r="I14" s="20"/>
      <c r="J14" s="20"/>
    </row>
    <row r="15" spans="1:10" ht="15" thickBot="1" x14ac:dyDescent="0.35">
      <c r="A15" s="62" t="s">
        <v>25</v>
      </c>
      <c r="B15" s="63"/>
      <c r="C15" s="22">
        <f>SUM(C13:C14)</f>
        <v>0</v>
      </c>
      <c r="D15" s="20"/>
      <c r="E15" s="20"/>
      <c r="F15" s="20"/>
      <c r="G15" s="20"/>
      <c r="H15" s="20"/>
      <c r="I15" s="20"/>
      <c r="J15" s="20"/>
    </row>
    <row r="16" spans="1:10" ht="15" thickBot="1" x14ac:dyDescent="0.35">
      <c r="A16" s="54"/>
      <c r="B16" s="21"/>
      <c r="C16" s="55"/>
      <c r="D16" s="20"/>
      <c r="E16" s="20"/>
      <c r="F16" s="20"/>
      <c r="G16" s="20"/>
      <c r="H16" s="20"/>
      <c r="I16" s="20"/>
      <c r="J16" s="20"/>
    </row>
    <row r="17" spans="1:10" ht="15" thickBot="1" x14ac:dyDescent="0.35">
      <c r="A17" s="56"/>
      <c r="B17" s="69" t="s">
        <v>199</v>
      </c>
      <c r="C17" s="68">
        <f>C15+C11+C10+C9+C8</f>
        <v>0</v>
      </c>
      <c r="D17" s="20"/>
      <c r="E17" s="20"/>
      <c r="F17" s="20"/>
      <c r="G17" s="20"/>
      <c r="H17" s="20"/>
      <c r="I17" s="20"/>
      <c r="J17" s="20"/>
    </row>
    <row r="18" spans="1:10" x14ac:dyDescent="0.3">
      <c r="A18" s="20"/>
      <c r="B18" s="20"/>
      <c r="C18" s="53"/>
      <c r="D18" s="20"/>
      <c r="E18" s="20"/>
      <c r="F18" s="20"/>
      <c r="G18" s="20"/>
      <c r="H18" s="20"/>
      <c r="I18" s="20"/>
      <c r="J18" s="20"/>
    </row>
    <row r="19" spans="1:10" x14ac:dyDescent="0.3">
      <c r="A19" s="20"/>
      <c r="B19" s="20"/>
      <c r="C19" s="53"/>
      <c r="D19" s="20"/>
      <c r="E19" s="20"/>
      <c r="F19" s="20"/>
      <c r="G19" s="20"/>
      <c r="H19" s="20"/>
      <c r="I19" s="20"/>
      <c r="J19" s="20"/>
    </row>
  </sheetData>
  <sheetProtection algorithmName="SHA-512" hashValue="bu/nz+eHDaSq24mkLusKwjL+I+w2hTwmC/TRWHWYsZ70K6UjYlCFU4o+bFyFOA70nCenoMkBRJcr6LQbFsHpxg==" saltValue="rkxGQQBwtMTtZdM89O0a3A==" spinCount="100000" sheet="1" objects="1" scenarios="1" formatCells="0" formatColumns="0" formatRows="0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15"/>
  <sheetViews>
    <sheetView workbookViewId="0">
      <selection activeCell="B8" sqref="B8"/>
    </sheetView>
  </sheetViews>
  <sheetFormatPr defaultColWidth="9.109375" defaultRowHeight="14.4" x14ac:dyDescent="0.3"/>
  <cols>
    <col min="1" max="1" width="26.6640625" style="16" bestFit="1" customWidth="1"/>
    <col min="2" max="2" width="21" style="16" customWidth="1"/>
    <col min="3" max="3" width="12.5546875" style="52" bestFit="1" customWidth="1"/>
    <col min="4" max="4" width="12.33203125" style="16" bestFit="1" customWidth="1"/>
    <col min="5" max="5" width="9.109375" style="16"/>
    <col min="6" max="6" width="10.6640625" style="16" bestFit="1" customWidth="1"/>
    <col min="7" max="7" width="11.5546875" style="16" customWidth="1"/>
    <col min="8" max="8" width="10.88671875" style="16" customWidth="1"/>
    <col min="9" max="9" width="13.6640625" style="16" customWidth="1"/>
    <col min="10" max="10" width="15.109375" style="16" customWidth="1"/>
    <col min="11" max="16384" width="9.109375" style="16"/>
  </cols>
  <sheetData>
    <row r="1" spans="1:10" x14ac:dyDescent="0.3">
      <c r="A1" s="20" t="s">
        <v>279</v>
      </c>
      <c r="B1" s="20"/>
      <c r="C1" s="53"/>
      <c r="D1" s="20"/>
      <c r="E1" s="20"/>
      <c r="F1" s="20"/>
      <c r="G1" s="20"/>
      <c r="H1" s="20"/>
      <c r="I1" s="20"/>
      <c r="J1" s="20"/>
    </row>
    <row r="2" spans="1:10" x14ac:dyDescent="0.3">
      <c r="A2" s="23" t="s">
        <v>280</v>
      </c>
      <c r="B2" s="86">
        <f>'Proposed GMP'!B5</f>
        <v>0</v>
      </c>
      <c r="C2" s="53"/>
      <c r="D2" s="20"/>
      <c r="E2" s="20"/>
      <c r="F2" s="20"/>
      <c r="G2" s="20"/>
      <c r="H2" s="20"/>
      <c r="I2" s="20"/>
      <c r="J2" s="20"/>
    </row>
    <row r="3" spans="1:10" ht="15" thickBot="1" x14ac:dyDescent="0.35">
      <c r="A3" s="20"/>
      <c r="B3" s="20"/>
      <c r="C3" s="53"/>
      <c r="D3" s="20"/>
      <c r="E3" s="20"/>
      <c r="F3" s="20"/>
      <c r="G3" s="20"/>
      <c r="H3" s="20"/>
      <c r="I3" s="20"/>
      <c r="J3" s="20"/>
    </row>
    <row r="4" spans="1:10" x14ac:dyDescent="0.3">
      <c r="A4" s="59" t="s">
        <v>194</v>
      </c>
      <c r="B4" s="60" t="s">
        <v>195</v>
      </c>
      <c r="C4" s="61">
        <f>'Base Sched of Values'!C31</f>
        <v>0</v>
      </c>
      <c r="E4" s="20"/>
      <c r="F4" s="20"/>
      <c r="G4" s="20"/>
      <c r="H4" s="20"/>
      <c r="I4" s="20"/>
      <c r="J4" s="20"/>
    </row>
    <row r="5" spans="1:10" ht="15" thickBot="1" x14ac:dyDescent="0.35">
      <c r="A5" s="66"/>
      <c r="B5" s="67" t="s">
        <v>196</v>
      </c>
      <c r="C5" s="65">
        <f>'Base Allowance Summary'!B18</f>
        <v>0</v>
      </c>
      <c r="D5" s="20" t="s">
        <v>295</v>
      </c>
      <c r="E5" s="20"/>
      <c r="F5" s="20"/>
      <c r="G5" s="20"/>
      <c r="H5" s="20"/>
      <c r="I5" s="20"/>
      <c r="J5" s="20"/>
    </row>
    <row r="6" spans="1:10" ht="15" thickBot="1" x14ac:dyDescent="0.35">
      <c r="A6" s="57" t="s">
        <v>197</v>
      </c>
      <c r="B6" s="58"/>
      <c r="C6" s="103"/>
      <c r="D6" s="20" t="s">
        <v>296</v>
      </c>
      <c r="E6" s="20"/>
      <c r="F6" s="20"/>
      <c r="G6" s="20"/>
      <c r="H6" s="20"/>
      <c r="I6" s="20"/>
      <c r="J6" s="20"/>
    </row>
    <row r="7" spans="1:10" x14ac:dyDescent="0.3">
      <c r="A7" s="59" t="s">
        <v>299</v>
      </c>
      <c r="B7" s="60"/>
      <c r="C7" s="61">
        <f>(C4+C5+C6)*B8</f>
        <v>0</v>
      </c>
      <c r="D7" s="117"/>
      <c r="E7" s="20"/>
      <c r="F7" s="20"/>
      <c r="G7" s="20"/>
      <c r="H7" s="20"/>
      <c r="I7" s="20"/>
      <c r="J7" s="20"/>
    </row>
    <row r="8" spans="1:10" ht="15" thickBot="1" x14ac:dyDescent="0.35">
      <c r="A8" s="64" t="s">
        <v>198</v>
      </c>
      <c r="B8" s="87">
        <f>'Proposed GMP'!B12</f>
        <v>0</v>
      </c>
      <c r="C8" s="65"/>
      <c r="D8" s="20"/>
      <c r="E8" s="20"/>
      <c r="F8" s="20"/>
      <c r="G8" s="20"/>
      <c r="H8" s="20"/>
      <c r="I8" s="20"/>
      <c r="J8" s="20"/>
    </row>
    <row r="9" spans="1:10" ht="15" thickBot="1" x14ac:dyDescent="0.35">
      <c r="A9" s="113" t="s">
        <v>355</v>
      </c>
      <c r="B9" s="114"/>
      <c r="C9" s="22">
        <f>'Base Exhibit D-1'!C92-'Base Exhibit D-1'!C22</f>
        <v>0</v>
      </c>
      <c r="D9" s="20"/>
      <c r="E9" s="20"/>
      <c r="F9" s="20"/>
      <c r="G9" s="20"/>
      <c r="H9" s="20"/>
      <c r="I9" s="20"/>
      <c r="J9" s="20"/>
    </row>
    <row r="10" spans="1:10" ht="15" thickBot="1" x14ac:dyDescent="0.35">
      <c r="A10" s="113" t="s">
        <v>1</v>
      </c>
      <c r="B10" s="114"/>
      <c r="C10" s="115">
        <f>'Base Exhibit D-1'!C22</f>
        <v>0</v>
      </c>
      <c r="D10" s="20"/>
      <c r="E10" s="20"/>
      <c r="F10" s="20"/>
      <c r="G10" s="20"/>
      <c r="H10" s="20"/>
      <c r="I10" s="20"/>
      <c r="J10" s="20"/>
    </row>
    <row r="11" spans="1:10" ht="15" thickBot="1" x14ac:dyDescent="0.35">
      <c r="A11" s="62" t="s">
        <v>354</v>
      </c>
      <c r="B11" s="63"/>
      <c r="C11" s="116">
        <f>SUM(C9:C10)</f>
        <v>0</v>
      </c>
      <c r="D11" s="20"/>
      <c r="E11" s="20"/>
      <c r="F11" s="20"/>
      <c r="G11" s="20"/>
      <c r="H11" s="20"/>
      <c r="I11" s="20"/>
      <c r="J11" s="20"/>
    </row>
    <row r="12" spans="1:10" ht="15" thickBot="1" x14ac:dyDescent="0.35">
      <c r="A12" s="54"/>
      <c r="B12" s="21"/>
      <c r="C12" s="55"/>
      <c r="D12" s="20"/>
      <c r="E12" s="20"/>
      <c r="F12" s="20"/>
      <c r="G12" s="20"/>
      <c r="H12" s="20"/>
      <c r="I12" s="20"/>
      <c r="J12" s="20"/>
    </row>
    <row r="13" spans="1:10" ht="15" thickBot="1" x14ac:dyDescent="0.35">
      <c r="A13" s="56"/>
      <c r="B13" s="88" t="s">
        <v>199</v>
      </c>
      <c r="C13" s="89">
        <f>C11+C7+C6+C5+C4</f>
        <v>0</v>
      </c>
      <c r="D13" s="20"/>
      <c r="E13" s="20"/>
      <c r="F13" s="20"/>
      <c r="G13" s="20"/>
      <c r="H13" s="20"/>
      <c r="I13" s="20"/>
      <c r="J13" s="20"/>
    </row>
    <row r="14" spans="1:10" x14ac:dyDescent="0.3">
      <c r="A14" s="20"/>
      <c r="B14" s="20"/>
      <c r="C14" s="53"/>
      <c r="D14" s="20"/>
      <c r="E14" s="20"/>
      <c r="F14" s="20"/>
      <c r="G14" s="20"/>
      <c r="H14" s="20"/>
      <c r="I14" s="20"/>
      <c r="J14" s="20"/>
    </row>
    <row r="15" spans="1:10" x14ac:dyDescent="0.3">
      <c r="A15" s="20"/>
      <c r="B15" s="20"/>
      <c r="C15" s="53"/>
      <c r="D15" s="20"/>
      <c r="E15" s="20"/>
      <c r="F15" s="20"/>
      <c r="G15" s="20"/>
      <c r="H15" s="20"/>
      <c r="I15" s="20"/>
      <c r="J15" s="20"/>
    </row>
  </sheetData>
  <sheetProtection algorithmName="SHA-512" hashValue="5PZxTC3WEwrm7QxpOVTr6OCEXy743hHs1MPXgnx2bjhqQOiIMWlIadhn9Qozhg73OWY2hrcza1grJZg1uEuLtw==" saltValue="CFeGa74eVggdNn8P875tVw==" spinCount="100000" sheet="1" objects="1" scenarios="1" formatCells="0" formatColumns="0" formatRows="0"/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F32"/>
  <sheetViews>
    <sheetView workbookViewId="0">
      <selection activeCell="D37" sqref="D37"/>
    </sheetView>
  </sheetViews>
  <sheetFormatPr defaultColWidth="9.109375" defaultRowHeight="14.4" x14ac:dyDescent="0.3"/>
  <cols>
    <col min="1" max="1" width="12.33203125" style="17" customWidth="1"/>
    <col min="2" max="2" width="57.6640625" style="29" customWidth="1"/>
    <col min="3" max="3" width="23.6640625" style="17" bestFit="1" customWidth="1"/>
    <col min="4" max="4" width="36" style="17" bestFit="1" customWidth="1"/>
    <col min="5" max="5" width="22.33203125" style="17" bestFit="1" customWidth="1"/>
    <col min="6" max="6" width="29.33203125" style="17" customWidth="1"/>
    <col min="7" max="16384" width="9.109375" style="17"/>
  </cols>
  <sheetData>
    <row r="1" spans="1:6" s="25" customFormat="1" ht="18.600000000000001" thickTop="1" x14ac:dyDescent="0.35">
      <c r="A1" s="70" t="s">
        <v>200</v>
      </c>
      <c r="B1" s="70" t="s">
        <v>201</v>
      </c>
      <c r="C1" s="70" t="s">
        <v>202</v>
      </c>
      <c r="D1" s="133" t="s">
        <v>203</v>
      </c>
      <c r="E1" s="133" t="s">
        <v>204</v>
      </c>
      <c r="F1" s="133" t="s">
        <v>205</v>
      </c>
    </row>
    <row r="2" spans="1:6" s="25" customFormat="1" ht="41.25" customHeight="1" thickBot="1" x14ac:dyDescent="0.4">
      <c r="A2" s="71" t="s">
        <v>206</v>
      </c>
      <c r="B2" s="71" t="s">
        <v>207</v>
      </c>
      <c r="C2" s="71" t="s">
        <v>267</v>
      </c>
      <c r="D2" s="120" t="s">
        <v>208</v>
      </c>
      <c r="E2" s="120" t="s">
        <v>209</v>
      </c>
      <c r="F2" s="120" t="s">
        <v>210</v>
      </c>
    </row>
    <row r="3" spans="1:6" x14ac:dyDescent="0.3">
      <c r="A3" s="74" t="s">
        <v>211</v>
      </c>
      <c r="B3" s="75" t="s">
        <v>212</v>
      </c>
      <c r="C3" s="104"/>
      <c r="D3" s="121"/>
      <c r="E3" s="122"/>
      <c r="F3" s="123"/>
    </row>
    <row r="4" spans="1:6" x14ac:dyDescent="0.3">
      <c r="A4" s="76" t="s">
        <v>213</v>
      </c>
      <c r="B4" s="72" t="s">
        <v>259</v>
      </c>
      <c r="C4" s="105"/>
      <c r="D4" s="124"/>
      <c r="E4" s="125"/>
      <c r="F4" s="126"/>
    </row>
    <row r="5" spans="1:6" x14ac:dyDescent="0.3">
      <c r="A5" s="76" t="s">
        <v>214</v>
      </c>
      <c r="B5" s="72" t="s">
        <v>215</v>
      </c>
      <c r="C5" s="105"/>
      <c r="D5" s="124"/>
      <c r="E5" s="125"/>
      <c r="F5" s="126"/>
    </row>
    <row r="6" spans="1:6" x14ac:dyDescent="0.3">
      <c r="A6" s="76" t="s">
        <v>216</v>
      </c>
      <c r="B6" s="72" t="s">
        <v>217</v>
      </c>
      <c r="C6" s="105"/>
      <c r="D6" s="124"/>
      <c r="E6" s="125"/>
      <c r="F6" s="126"/>
    </row>
    <row r="7" spans="1:6" x14ac:dyDescent="0.3">
      <c r="A7" s="76" t="s">
        <v>218</v>
      </c>
      <c r="B7" s="72" t="s">
        <v>219</v>
      </c>
      <c r="C7" s="105"/>
      <c r="D7" s="124"/>
      <c r="E7" s="125"/>
      <c r="F7" s="126"/>
    </row>
    <row r="8" spans="1:6" x14ac:dyDescent="0.3">
      <c r="A8" s="76" t="s">
        <v>220</v>
      </c>
      <c r="B8" s="72" t="s">
        <v>221</v>
      </c>
      <c r="C8" s="105"/>
      <c r="D8" s="124"/>
      <c r="E8" s="125"/>
      <c r="F8" s="126"/>
    </row>
    <row r="9" spans="1:6" x14ac:dyDescent="0.3">
      <c r="A9" s="76" t="s">
        <v>222</v>
      </c>
      <c r="B9" s="72" t="s">
        <v>223</v>
      </c>
      <c r="C9" s="105"/>
      <c r="D9" s="124"/>
      <c r="E9" s="125"/>
      <c r="F9" s="126"/>
    </row>
    <row r="10" spans="1:6" x14ac:dyDescent="0.3">
      <c r="A10" s="76" t="s">
        <v>224</v>
      </c>
      <c r="B10" s="72" t="s">
        <v>225</v>
      </c>
      <c r="C10" s="105"/>
      <c r="D10" s="124"/>
      <c r="E10" s="125"/>
      <c r="F10" s="126"/>
    </row>
    <row r="11" spans="1:6" x14ac:dyDescent="0.3">
      <c r="A11" s="76" t="s">
        <v>226</v>
      </c>
      <c r="B11" s="72" t="s">
        <v>227</v>
      </c>
      <c r="C11" s="105"/>
      <c r="D11" s="124"/>
      <c r="E11" s="125"/>
      <c r="F11" s="126"/>
    </row>
    <row r="12" spans="1:6" x14ac:dyDescent="0.3">
      <c r="A12" s="76" t="s">
        <v>228</v>
      </c>
      <c r="B12" s="72" t="s">
        <v>229</v>
      </c>
      <c r="C12" s="105"/>
      <c r="D12" s="124"/>
      <c r="E12" s="125"/>
      <c r="F12" s="126"/>
    </row>
    <row r="13" spans="1:6" x14ac:dyDescent="0.3">
      <c r="A13" s="76" t="s">
        <v>230</v>
      </c>
      <c r="B13" s="72" t="s">
        <v>231</v>
      </c>
      <c r="C13" s="105"/>
      <c r="D13" s="124"/>
      <c r="E13" s="125"/>
      <c r="F13" s="126"/>
    </row>
    <row r="14" spans="1:6" x14ac:dyDescent="0.3">
      <c r="A14" s="76" t="s">
        <v>232</v>
      </c>
      <c r="B14" s="72" t="s">
        <v>233</v>
      </c>
      <c r="C14" s="105"/>
      <c r="D14" s="124"/>
      <c r="E14" s="125"/>
      <c r="F14" s="126"/>
    </row>
    <row r="15" spans="1:6" x14ac:dyDescent="0.3">
      <c r="A15" s="76" t="s">
        <v>234</v>
      </c>
      <c r="B15" s="72" t="s">
        <v>260</v>
      </c>
      <c r="C15" s="105"/>
      <c r="D15" s="124"/>
      <c r="E15" s="125"/>
      <c r="F15" s="126"/>
    </row>
    <row r="16" spans="1:6" x14ac:dyDescent="0.3">
      <c r="A16" s="76" t="s">
        <v>235</v>
      </c>
      <c r="B16" s="72" t="s">
        <v>236</v>
      </c>
      <c r="C16" s="105"/>
      <c r="D16" s="124"/>
      <c r="E16" s="125"/>
      <c r="F16" s="126"/>
    </row>
    <row r="17" spans="1:6" x14ac:dyDescent="0.3">
      <c r="A17" s="76" t="s">
        <v>237</v>
      </c>
      <c r="B17" s="72" t="s">
        <v>238</v>
      </c>
      <c r="C17" s="105"/>
      <c r="D17" s="124"/>
      <c r="E17" s="125"/>
      <c r="F17" s="126"/>
    </row>
    <row r="18" spans="1:6" x14ac:dyDescent="0.3">
      <c r="A18" s="76" t="s">
        <v>239</v>
      </c>
      <c r="B18" s="72" t="s">
        <v>240</v>
      </c>
      <c r="C18" s="105"/>
      <c r="D18" s="124"/>
      <c r="E18" s="125"/>
      <c r="F18" s="126"/>
    </row>
    <row r="19" spans="1:6" x14ac:dyDescent="0.3">
      <c r="A19" s="76" t="s">
        <v>241</v>
      </c>
      <c r="B19" s="72" t="s">
        <v>242</v>
      </c>
      <c r="C19" s="105"/>
      <c r="D19" s="124"/>
      <c r="E19" s="125"/>
      <c r="F19" s="126"/>
    </row>
    <row r="20" spans="1:6" x14ac:dyDescent="0.3">
      <c r="A20" s="76" t="s">
        <v>243</v>
      </c>
      <c r="B20" s="72" t="s">
        <v>244</v>
      </c>
      <c r="C20" s="105"/>
      <c r="D20" s="124"/>
      <c r="E20" s="125"/>
      <c r="F20" s="126"/>
    </row>
    <row r="21" spans="1:6" x14ac:dyDescent="0.3">
      <c r="A21" s="76" t="s">
        <v>245</v>
      </c>
      <c r="B21" s="72" t="s">
        <v>246</v>
      </c>
      <c r="C21" s="105"/>
      <c r="D21" s="124"/>
      <c r="E21" s="125"/>
      <c r="F21" s="126"/>
    </row>
    <row r="22" spans="1:6" x14ac:dyDescent="0.3">
      <c r="A22" s="76" t="s">
        <v>247</v>
      </c>
      <c r="B22" s="73" t="s">
        <v>248</v>
      </c>
      <c r="C22" s="105"/>
      <c r="D22" s="124"/>
      <c r="E22" s="125"/>
      <c r="F22" s="126"/>
    </row>
    <row r="23" spans="1:6" x14ac:dyDescent="0.3">
      <c r="A23" s="76" t="s">
        <v>249</v>
      </c>
      <c r="B23" s="73" t="s">
        <v>250</v>
      </c>
      <c r="C23" s="105"/>
      <c r="D23" s="124"/>
      <c r="E23" s="125"/>
      <c r="F23" s="126"/>
    </row>
    <row r="24" spans="1:6" x14ac:dyDescent="0.3">
      <c r="A24" s="76" t="s">
        <v>251</v>
      </c>
      <c r="B24" s="73" t="s">
        <v>252</v>
      </c>
      <c r="C24" s="105"/>
      <c r="D24" s="124"/>
      <c r="E24" s="125"/>
      <c r="F24" s="126"/>
    </row>
    <row r="25" spans="1:6" x14ac:dyDescent="0.3">
      <c r="A25" s="76" t="s">
        <v>253</v>
      </c>
      <c r="B25" s="73" t="s">
        <v>254</v>
      </c>
      <c r="C25" s="105"/>
      <c r="D25" s="124"/>
      <c r="E25" s="125"/>
      <c r="F25" s="126"/>
    </row>
    <row r="26" spans="1:6" x14ac:dyDescent="0.3">
      <c r="A26" s="76" t="s">
        <v>255</v>
      </c>
      <c r="B26" s="73" t="s">
        <v>256</v>
      </c>
      <c r="C26" s="105"/>
      <c r="D26" s="124"/>
      <c r="E26" s="125"/>
      <c r="F26" s="126"/>
    </row>
    <row r="27" spans="1:6" x14ac:dyDescent="0.3">
      <c r="A27" s="76" t="s">
        <v>329</v>
      </c>
      <c r="B27" s="72" t="s">
        <v>333</v>
      </c>
      <c r="C27" s="105"/>
      <c r="D27" s="124"/>
      <c r="E27" s="125"/>
      <c r="F27" s="126"/>
    </row>
    <row r="28" spans="1:6" x14ac:dyDescent="0.3">
      <c r="A28" s="76" t="s">
        <v>330</v>
      </c>
      <c r="B28" s="72" t="s">
        <v>334</v>
      </c>
      <c r="C28" s="105"/>
      <c r="D28" s="124"/>
      <c r="E28" s="125"/>
      <c r="F28" s="126"/>
    </row>
    <row r="29" spans="1:6" x14ac:dyDescent="0.3">
      <c r="A29" s="76" t="s">
        <v>331</v>
      </c>
      <c r="B29" s="72" t="s">
        <v>335</v>
      </c>
      <c r="C29" s="105"/>
      <c r="D29" s="124"/>
      <c r="E29" s="125"/>
      <c r="F29" s="126"/>
    </row>
    <row r="30" spans="1:6" ht="15" thickBot="1" x14ac:dyDescent="0.35">
      <c r="A30" s="77" t="s">
        <v>332</v>
      </c>
      <c r="B30" s="90" t="s">
        <v>336</v>
      </c>
      <c r="C30" s="106"/>
      <c r="D30" s="127"/>
      <c r="E30" s="128"/>
      <c r="F30" s="129"/>
    </row>
    <row r="31" spans="1:6" s="25" customFormat="1" ht="21.6" thickBot="1" x14ac:dyDescent="0.45">
      <c r="A31" s="142" t="s">
        <v>257</v>
      </c>
      <c r="B31" s="143"/>
      <c r="C31" s="78">
        <f>SUM(C3:C30)</f>
        <v>0</v>
      </c>
      <c r="D31" s="130"/>
      <c r="E31" s="131"/>
      <c r="F31" s="132"/>
    </row>
    <row r="32" spans="1:6" ht="15" thickTop="1" x14ac:dyDescent="0.3"/>
  </sheetData>
  <sheetProtection algorithmName="SHA-512" hashValue="ngmVMbzjOLk2eALO/PKeoLuq3NpZRIhY7ydwr5SXLOzFeta+jXYuNDkTmOe1QXZNQf4wVJ3YCN46VmnQyUB0Eg==" saltValue="hO2g0jEkQ1K4nhkiTb97Ug==" spinCount="100000" sheet="1" objects="1" scenarios="1" formatColumns="0" formatRows="0"/>
  <mergeCells count="1">
    <mergeCell ref="A31:B3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D92"/>
  <sheetViews>
    <sheetView workbookViewId="0">
      <selection activeCell="C20" sqref="C20"/>
    </sheetView>
  </sheetViews>
  <sheetFormatPr defaultRowHeight="14.4" x14ac:dyDescent="0.3"/>
  <cols>
    <col min="1" max="1" width="3.5546875" style="17" customWidth="1"/>
    <col min="2" max="2" width="53.33203125" bestFit="1" customWidth="1"/>
    <col min="3" max="3" width="14.88671875" style="35" customWidth="1"/>
  </cols>
  <sheetData>
    <row r="1" spans="1:3" ht="15" thickBot="1" x14ac:dyDescent="0.35">
      <c r="A1" s="144" t="s">
        <v>170</v>
      </c>
      <c r="B1" s="145"/>
      <c r="C1" s="146"/>
    </row>
    <row r="2" spans="1:3" ht="15" thickBot="1" x14ac:dyDescent="0.35"/>
    <row r="3" spans="1:3" x14ac:dyDescent="0.3">
      <c r="A3" s="36" t="s">
        <v>171</v>
      </c>
      <c r="B3" s="44"/>
      <c r="C3" s="45" t="s">
        <v>172</v>
      </c>
    </row>
    <row r="4" spans="1:3" x14ac:dyDescent="0.3">
      <c r="A4" s="38"/>
      <c r="B4" s="40" t="s">
        <v>107</v>
      </c>
      <c r="C4" s="107"/>
    </row>
    <row r="5" spans="1:3" x14ac:dyDescent="0.3">
      <c r="A5" s="38"/>
      <c r="B5" s="40" t="s">
        <v>108</v>
      </c>
      <c r="C5" s="107"/>
    </row>
    <row r="6" spans="1:3" x14ac:dyDescent="0.3">
      <c r="A6" s="38"/>
      <c r="B6" s="40" t="s">
        <v>109</v>
      </c>
      <c r="C6" s="107"/>
    </row>
    <row r="7" spans="1:3" x14ac:dyDescent="0.3">
      <c r="A7" s="38"/>
      <c r="B7" s="40" t="s">
        <v>262</v>
      </c>
      <c r="C7" s="107"/>
    </row>
    <row r="8" spans="1:3" s="17" customFormat="1" x14ac:dyDescent="0.3">
      <c r="A8" s="38"/>
      <c r="B8" s="40" t="s">
        <v>263</v>
      </c>
      <c r="C8" s="107"/>
    </row>
    <row r="9" spans="1:3" x14ac:dyDescent="0.3">
      <c r="A9" s="38"/>
      <c r="B9" s="40" t="s">
        <v>110</v>
      </c>
      <c r="C9" s="107"/>
    </row>
    <row r="10" spans="1:3" x14ac:dyDescent="0.3">
      <c r="A10" s="38"/>
      <c r="B10" s="40" t="s">
        <v>111</v>
      </c>
      <c r="C10" s="107"/>
    </row>
    <row r="11" spans="1:3" x14ac:dyDescent="0.3">
      <c r="A11" s="38"/>
      <c r="B11" s="40" t="s">
        <v>261</v>
      </c>
      <c r="C11" s="107"/>
    </row>
    <row r="12" spans="1:3" x14ac:dyDescent="0.3">
      <c r="A12" s="38"/>
      <c r="B12" s="40" t="s">
        <v>112</v>
      </c>
      <c r="C12" s="107"/>
    </row>
    <row r="13" spans="1:3" x14ac:dyDescent="0.3">
      <c r="A13" s="38"/>
      <c r="B13" s="40" t="s">
        <v>264</v>
      </c>
      <c r="C13" s="107"/>
    </row>
    <row r="14" spans="1:3" ht="15" thickBot="1" x14ac:dyDescent="0.35">
      <c r="A14" s="39"/>
      <c r="B14" s="46" t="s">
        <v>173</v>
      </c>
      <c r="C14" s="47">
        <f>SUM(C4:C13)</f>
        <v>0</v>
      </c>
    </row>
    <row r="16" spans="1:3" s="17" customFormat="1" ht="15" thickBot="1" x14ac:dyDescent="0.35">
      <c r="C16" s="35"/>
    </row>
    <row r="17" spans="1:3" s="34" customFormat="1" x14ac:dyDescent="0.3">
      <c r="A17" s="36" t="s">
        <v>174</v>
      </c>
      <c r="B17" s="44"/>
      <c r="C17" s="45" t="s">
        <v>172</v>
      </c>
    </row>
    <row r="18" spans="1:3" x14ac:dyDescent="0.3">
      <c r="A18" s="38"/>
      <c r="B18" s="40" t="s">
        <v>175</v>
      </c>
      <c r="C18" s="107"/>
    </row>
    <row r="19" spans="1:3" x14ac:dyDescent="0.3">
      <c r="A19" s="38"/>
      <c r="B19" s="40" t="s">
        <v>113</v>
      </c>
      <c r="C19" s="107"/>
    </row>
    <row r="20" spans="1:3" x14ac:dyDescent="0.3">
      <c r="A20" s="38"/>
      <c r="B20" s="40" t="s">
        <v>114</v>
      </c>
      <c r="C20" s="107"/>
    </row>
    <row r="21" spans="1:3" x14ac:dyDescent="0.3">
      <c r="A21" s="38"/>
      <c r="B21" s="40" t="s">
        <v>144</v>
      </c>
      <c r="C21" s="107"/>
    </row>
    <row r="22" spans="1:3" ht="15" thickBot="1" x14ac:dyDescent="0.35">
      <c r="A22" s="39"/>
      <c r="B22" s="46" t="s">
        <v>176</v>
      </c>
      <c r="C22" s="47">
        <f>SUM(C18:C21)</f>
        <v>0</v>
      </c>
    </row>
    <row r="23" spans="1:3" s="17" customFormat="1" ht="15" thickBot="1" x14ac:dyDescent="0.35">
      <c r="C23" s="35"/>
    </row>
    <row r="24" spans="1:3" s="34" customFormat="1" x14ac:dyDescent="0.3">
      <c r="A24" s="36" t="s">
        <v>177</v>
      </c>
      <c r="B24" s="44"/>
      <c r="C24" s="45" t="s">
        <v>172</v>
      </c>
    </row>
    <row r="25" spans="1:3" x14ac:dyDescent="0.3">
      <c r="A25" s="38"/>
      <c r="B25" s="43" t="s">
        <v>115</v>
      </c>
      <c r="C25" s="107"/>
    </row>
    <row r="26" spans="1:3" x14ac:dyDescent="0.3">
      <c r="A26" s="38"/>
      <c r="B26" s="43" t="s">
        <v>116</v>
      </c>
      <c r="C26" s="107"/>
    </row>
    <row r="27" spans="1:3" x14ac:dyDescent="0.3">
      <c r="A27" s="38"/>
      <c r="B27" s="43" t="s">
        <v>117</v>
      </c>
      <c r="C27" s="107"/>
    </row>
    <row r="28" spans="1:3" x14ac:dyDescent="0.3">
      <c r="A28" s="38"/>
      <c r="B28" s="43" t="s">
        <v>118</v>
      </c>
      <c r="C28" s="107"/>
    </row>
    <row r="29" spans="1:3" x14ac:dyDescent="0.3">
      <c r="A29" s="38"/>
      <c r="B29" s="43" t="s">
        <v>119</v>
      </c>
      <c r="C29" s="107"/>
    </row>
    <row r="30" spans="1:3" x14ac:dyDescent="0.3">
      <c r="A30" s="38"/>
      <c r="B30" s="43" t="s">
        <v>120</v>
      </c>
      <c r="C30" s="107"/>
    </row>
    <row r="31" spans="1:3" x14ac:dyDescent="0.3">
      <c r="A31" s="38"/>
      <c r="B31" s="43" t="s">
        <v>121</v>
      </c>
      <c r="C31" s="107"/>
    </row>
    <row r="32" spans="1:3" x14ac:dyDescent="0.3">
      <c r="A32" s="38"/>
      <c r="B32" s="43" t="s">
        <v>122</v>
      </c>
      <c r="C32" s="107"/>
    </row>
    <row r="33" spans="1:3" x14ac:dyDescent="0.3">
      <c r="A33" s="38"/>
      <c r="B33" s="43" t="s">
        <v>123</v>
      </c>
      <c r="C33" s="107"/>
    </row>
    <row r="34" spans="1:3" x14ac:dyDescent="0.3">
      <c r="A34" s="38"/>
      <c r="B34" s="43" t="s">
        <v>124</v>
      </c>
      <c r="C34" s="107"/>
    </row>
    <row r="35" spans="1:3" x14ac:dyDescent="0.3">
      <c r="A35" s="38"/>
      <c r="B35" s="43" t="s">
        <v>125</v>
      </c>
      <c r="C35" s="107"/>
    </row>
    <row r="36" spans="1:3" x14ac:dyDescent="0.3">
      <c r="A36" s="38"/>
      <c r="B36" s="43" t="s">
        <v>126</v>
      </c>
      <c r="C36" s="107"/>
    </row>
    <row r="37" spans="1:3" x14ac:dyDescent="0.3">
      <c r="A37" s="38"/>
      <c r="B37" s="43" t="s">
        <v>127</v>
      </c>
      <c r="C37" s="107"/>
    </row>
    <row r="38" spans="1:3" x14ac:dyDescent="0.3">
      <c r="A38" s="38"/>
      <c r="B38" s="43" t="s">
        <v>128</v>
      </c>
      <c r="C38" s="107"/>
    </row>
    <row r="39" spans="1:3" x14ac:dyDescent="0.3">
      <c r="A39" s="38"/>
      <c r="B39" s="43" t="s">
        <v>129</v>
      </c>
      <c r="C39" s="107"/>
    </row>
    <row r="40" spans="1:3" x14ac:dyDescent="0.3">
      <c r="A40" s="38"/>
      <c r="B40" s="43" t="s">
        <v>130</v>
      </c>
      <c r="C40" s="107"/>
    </row>
    <row r="41" spans="1:3" x14ac:dyDescent="0.3">
      <c r="A41" s="38"/>
      <c r="B41" s="43" t="s">
        <v>131</v>
      </c>
      <c r="C41" s="107"/>
    </row>
    <row r="42" spans="1:3" x14ac:dyDescent="0.3">
      <c r="A42" s="38"/>
      <c r="B42" s="43" t="s">
        <v>132</v>
      </c>
      <c r="C42" s="107"/>
    </row>
    <row r="43" spans="1:3" x14ac:dyDescent="0.3">
      <c r="A43" s="38"/>
      <c r="B43" s="43" t="s">
        <v>133</v>
      </c>
      <c r="C43" s="107"/>
    </row>
    <row r="44" spans="1:3" x14ac:dyDescent="0.3">
      <c r="A44" s="38"/>
      <c r="B44" s="43" t="s">
        <v>134</v>
      </c>
      <c r="C44" s="107"/>
    </row>
    <row r="45" spans="1:3" x14ac:dyDescent="0.3">
      <c r="A45" s="38"/>
      <c r="B45" s="43" t="s">
        <v>135</v>
      </c>
      <c r="C45" s="107"/>
    </row>
    <row r="46" spans="1:3" x14ac:dyDescent="0.3">
      <c r="A46" s="38"/>
      <c r="B46" s="43" t="s">
        <v>136</v>
      </c>
      <c r="C46" s="107"/>
    </row>
    <row r="47" spans="1:3" x14ac:dyDescent="0.3">
      <c r="A47" s="38"/>
      <c r="B47" s="43" t="s">
        <v>137</v>
      </c>
      <c r="C47" s="107"/>
    </row>
    <row r="48" spans="1:3" x14ac:dyDescent="0.3">
      <c r="A48" s="38"/>
      <c r="B48" s="43" t="s">
        <v>138</v>
      </c>
      <c r="C48" s="107"/>
    </row>
    <row r="49" spans="1:4" x14ac:dyDescent="0.3">
      <c r="A49" s="38"/>
      <c r="B49" s="43" t="s">
        <v>139</v>
      </c>
      <c r="C49" s="107"/>
    </row>
    <row r="50" spans="1:4" x14ac:dyDescent="0.3">
      <c r="A50" s="38"/>
      <c r="B50" s="43" t="s">
        <v>140</v>
      </c>
      <c r="C50" s="107"/>
    </row>
    <row r="51" spans="1:4" x14ac:dyDescent="0.3">
      <c r="A51" s="38"/>
      <c r="B51" s="43" t="s">
        <v>141</v>
      </c>
      <c r="C51" s="107"/>
    </row>
    <row r="52" spans="1:4" x14ac:dyDescent="0.3">
      <c r="A52" s="38"/>
      <c r="B52" s="43" t="s">
        <v>142</v>
      </c>
      <c r="C52" s="107"/>
    </row>
    <row r="53" spans="1:4" x14ac:dyDescent="0.3">
      <c r="A53" s="38"/>
      <c r="B53" s="43" t="s">
        <v>143</v>
      </c>
      <c r="C53" s="107"/>
    </row>
    <row r="54" spans="1:4" ht="15" thickBot="1" x14ac:dyDescent="0.35">
      <c r="A54" s="39"/>
      <c r="B54" s="46" t="s">
        <v>178</v>
      </c>
      <c r="C54" s="47">
        <f>SUM(C25:C53)</f>
        <v>0</v>
      </c>
      <c r="D54" s="17"/>
    </row>
    <row r="55" spans="1:4" ht="15" thickBot="1" x14ac:dyDescent="0.35"/>
    <row r="56" spans="1:4" s="34" customFormat="1" x14ac:dyDescent="0.3">
      <c r="A56" s="36" t="s">
        <v>179</v>
      </c>
      <c r="B56" s="44"/>
      <c r="C56" s="45" t="s">
        <v>172</v>
      </c>
    </row>
    <row r="57" spans="1:4" x14ac:dyDescent="0.3">
      <c r="A57" s="38"/>
      <c r="B57" s="43" t="s">
        <v>145</v>
      </c>
      <c r="C57" s="107"/>
    </row>
    <row r="58" spans="1:4" x14ac:dyDescent="0.3">
      <c r="A58" s="38"/>
      <c r="B58" s="43" t="s">
        <v>146</v>
      </c>
      <c r="C58" s="107"/>
    </row>
    <row r="59" spans="1:4" x14ac:dyDescent="0.3">
      <c r="A59" s="38"/>
      <c r="B59" s="43" t="s">
        <v>147</v>
      </c>
      <c r="C59" s="107"/>
    </row>
    <row r="60" spans="1:4" x14ac:dyDescent="0.3">
      <c r="A60" s="38"/>
      <c r="B60" s="43" t="s">
        <v>148</v>
      </c>
      <c r="C60" s="107"/>
    </row>
    <row r="61" spans="1:4" x14ac:dyDescent="0.3">
      <c r="A61" s="38"/>
      <c r="B61" s="43" t="s">
        <v>149</v>
      </c>
      <c r="C61" s="107"/>
    </row>
    <row r="62" spans="1:4" x14ac:dyDescent="0.3">
      <c r="A62" s="38"/>
      <c r="B62" s="43" t="s">
        <v>150</v>
      </c>
      <c r="C62" s="107"/>
    </row>
    <row r="63" spans="1:4" x14ac:dyDescent="0.3">
      <c r="A63" s="38"/>
      <c r="B63" s="43" t="s">
        <v>151</v>
      </c>
      <c r="C63" s="107"/>
    </row>
    <row r="64" spans="1:4" x14ac:dyDescent="0.3">
      <c r="A64" s="38"/>
      <c r="B64" s="43" t="s">
        <v>152</v>
      </c>
      <c r="C64" s="107"/>
    </row>
    <row r="65" spans="1:3" x14ac:dyDescent="0.3">
      <c r="A65" s="38"/>
      <c r="B65" s="43" t="s">
        <v>153</v>
      </c>
      <c r="C65" s="107"/>
    </row>
    <row r="66" spans="1:3" x14ac:dyDescent="0.3">
      <c r="A66" s="38"/>
      <c r="B66" s="43" t="s">
        <v>154</v>
      </c>
      <c r="C66" s="107"/>
    </row>
    <row r="67" spans="1:3" x14ac:dyDescent="0.3">
      <c r="A67" s="38"/>
      <c r="B67" s="43" t="s">
        <v>155</v>
      </c>
      <c r="C67" s="107"/>
    </row>
    <row r="68" spans="1:3" x14ac:dyDescent="0.3">
      <c r="A68" s="38"/>
      <c r="B68" s="43" t="s">
        <v>156</v>
      </c>
      <c r="C68" s="107"/>
    </row>
    <row r="69" spans="1:3" x14ac:dyDescent="0.3">
      <c r="A69" s="38"/>
      <c r="B69" s="43" t="s">
        <v>157</v>
      </c>
      <c r="C69" s="107"/>
    </row>
    <row r="70" spans="1:3" x14ac:dyDescent="0.3">
      <c r="A70" s="38"/>
      <c r="B70" s="43" t="s">
        <v>158</v>
      </c>
      <c r="C70" s="107"/>
    </row>
    <row r="71" spans="1:3" x14ac:dyDescent="0.3">
      <c r="A71" s="38"/>
      <c r="B71" s="43" t="s">
        <v>159</v>
      </c>
      <c r="C71" s="107"/>
    </row>
    <row r="72" spans="1:3" x14ac:dyDescent="0.3">
      <c r="A72" s="38"/>
      <c r="B72" s="43" t="s">
        <v>160</v>
      </c>
      <c r="C72" s="107"/>
    </row>
    <row r="73" spans="1:3" x14ac:dyDescent="0.3">
      <c r="A73" s="38"/>
      <c r="B73" s="43" t="s">
        <v>161</v>
      </c>
      <c r="C73" s="107"/>
    </row>
    <row r="74" spans="1:3" x14ac:dyDescent="0.3">
      <c r="A74" s="38"/>
      <c r="B74" s="43" t="s">
        <v>162</v>
      </c>
      <c r="C74" s="107"/>
    </row>
    <row r="75" spans="1:3" x14ac:dyDescent="0.3">
      <c r="A75" s="38"/>
      <c r="B75" s="43" t="s">
        <v>258</v>
      </c>
      <c r="C75" s="107"/>
    </row>
    <row r="76" spans="1:3" x14ac:dyDescent="0.3">
      <c r="A76" s="38"/>
      <c r="B76" s="43" t="s">
        <v>163</v>
      </c>
      <c r="C76" s="107"/>
    </row>
    <row r="77" spans="1:3" x14ac:dyDescent="0.3">
      <c r="A77" s="38"/>
      <c r="B77" s="43" t="s">
        <v>164</v>
      </c>
      <c r="C77" s="107"/>
    </row>
    <row r="78" spans="1:3" x14ac:dyDescent="0.3">
      <c r="A78" s="38"/>
      <c r="B78" s="43" t="s">
        <v>165</v>
      </c>
      <c r="C78" s="107"/>
    </row>
    <row r="79" spans="1:3" x14ac:dyDescent="0.3">
      <c r="A79" s="38"/>
      <c r="B79" s="43" t="s">
        <v>166</v>
      </c>
      <c r="C79" s="107"/>
    </row>
    <row r="80" spans="1:3" x14ac:dyDescent="0.3">
      <c r="A80" s="38"/>
      <c r="B80" s="43" t="s">
        <v>167</v>
      </c>
      <c r="C80" s="107"/>
    </row>
    <row r="81" spans="1:4" x14ac:dyDescent="0.3">
      <c r="A81" s="38"/>
      <c r="B81" s="43" t="s">
        <v>168</v>
      </c>
      <c r="C81" s="107"/>
    </row>
    <row r="82" spans="1:4" x14ac:dyDescent="0.3">
      <c r="A82" s="38"/>
      <c r="B82" s="43" t="s">
        <v>169</v>
      </c>
      <c r="C82" s="107"/>
    </row>
    <row r="83" spans="1:4" x14ac:dyDescent="0.3">
      <c r="A83" s="38"/>
      <c r="B83" s="43" t="s">
        <v>182</v>
      </c>
      <c r="C83" s="107"/>
    </row>
    <row r="84" spans="1:4" x14ac:dyDescent="0.3">
      <c r="A84" s="38"/>
      <c r="B84" s="43" t="s">
        <v>183</v>
      </c>
      <c r="C84" s="107"/>
    </row>
    <row r="85" spans="1:4" x14ac:dyDescent="0.3">
      <c r="A85" s="38"/>
      <c r="B85" s="43" t="s">
        <v>184</v>
      </c>
      <c r="C85" s="107"/>
    </row>
    <row r="86" spans="1:4" x14ac:dyDescent="0.3">
      <c r="A86" s="38"/>
      <c r="B86" s="43" t="s">
        <v>185</v>
      </c>
      <c r="C86" s="107"/>
    </row>
    <row r="87" spans="1:4" x14ac:dyDescent="0.3">
      <c r="A87" s="38"/>
      <c r="B87" s="43" t="s">
        <v>186</v>
      </c>
      <c r="C87" s="107"/>
    </row>
    <row r="88" spans="1:4" x14ac:dyDescent="0.3">
      <c r="A88" s="38"/>
      <c r="B88" s="43" t="s">
        <v>187</v>
      </c>
      <c r="C88" s="107"/>
    </row>
    <row r="89" spans="1:4" x14ac:dyDescent="0.3">
      <c r="A89" s="38"/>
      <c r="B89" s="43" t="s">
        <v>188</v>
      </c>
      <c r="C89" s="107"/>
    </row>
    <row r="90" spans="1:4" ht="15" thickBot="1" x14ac:dyDescent="0.35">
      <c r="A90" s="39"/>
      <c r="B90" s="46" t="s">
        <v>180</v>
      </c>
      <c r="C90" s="47">
        <f>SUM(C57:C89)</f>
        <v>0</v>
      </c>
      <c r="D90" s="17"/>
    </row>
    <row r="91" spans="1:4" ht="15" thickBot="1" x14ac:dyDescent="0.35">
      <c r="B91" s="42"/>
    </row>
    <row r="92" spans="1:4" s="34" customFormat="1" ht="15" thickBot="1" x14ac:dyDescent="0.35">
      <c r="A92" s="48"/>
      <c r="B92" s="49" t="s">
        <v>181</v>
      </c>
      <c r="C92" s="50">
        <f>C90+C54+C22+C14</f>
        <v>0</v>
      </c>
    </row>
  </sheetData>
  <sheetProtection algorithmName="SHA-512" hashValue="HTqTzc8auuvApAZA0SlFz+A+izBDaOYQ8vDiTwk4coQRfnsr4WJvcorl/0flybLcPnvzmWCb88S6Jbxhdg0wQg==" saltValue="WNrEYvXyHOonAvOUwoRmRw==" spinCount="100000" sheet="1" objects="1" scenarios="1" formatColumns="0"/>
  <mergeCells count="1">
    <mergeCell ref="A1:C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B18"/>
  <sheetViews>
    <sheetView workbookViewId="0">
      <selection activeCell="B18" sqref="B18"/>
    </sheetView>
  </sheetViews>
  <sheetFormatPr defaultRowHeight="14.4" x14ac:dyDescent="0.3"/>
  <cols>
    <col min="1" max="1" width="46.44140625" customWidth="1"/>
    <col min="2" max="2" width="13.33203125" customWidth="1"/>
  </cols>
  <sheetData>
    <row r="1" spans="1:2" ht="15" thickBot="1" x14ac:dyDescent="0.35"/>
    <row r="2" spans="1:2" ht="15" thickBot="1" x14ac:dyDescent="0.35">
      <c r="A2" s="41" t="s">
        <v>105</v>
      </c>
      <c r="B2" s="37" t="s">
        <v>90</v>
      </c>
    </row>
    <row r="3" spans="1:2" x14ac:dyDescent="0.3">
      <c r="A3" s="108"/>
      <c r="B3" s="109"/>
    </row>
    <row r="4" spans="1:2" x14ac:dyDescent="0.3">
      <c r="A4" s="110"/>
      <c r="B4" s="107"/>
    </row>
    <row r="5" spans="1:2" x14ac:dyDescent="0.3">
      <c r="A5" s="110"/>
      <c r="B5" s="107"/>
    </row>
    <row r="6" spans="1:2" x14ac:dyDescent="0.3">
      <c r="A6" s="110"/>
      <c r="B6" s="107"/>
    </row>
    <row r="7" spans="1:2" x14ac:dyDescent="0.3">
      <c r="A7" s="110"/>
      <c r="B7" s="107"/>
    </row>
    <row r="8" spans="1:2" x14ac:dyDescent="0.3">
      <c r="A8" s="110"/>
      <c r="B8" s="107"/>
    </row>
    <row r="9" spans="1:2" x14ac:dyDescent="0.3">
      <c r="A9" s="110"/>
      <c r="B9" s="107"/>
    </row>
    <row r="10" spans="1:2" x14ac:dyDescent="0.3">
      <c r="A10" s="110"/>
      <c r="B10" s="107"/>
    </row>
    <row r="11" spans="1:2" x14ac:dyDescent="0.3">
      <c r="A11" s="110"/>
      <c r="B11" s="107"/>
    </row>
    <row r="12" spans="1:2" x14ac:dyDescent="0.3">
      <c r="A12" s="110"/>
      <c r="B12" s="107"/>
    </row>
    <row r="13" spans="1:2" x14ac:dyDescent="0.3">
      <c r="A13" s="110"/>
      <c r="B13" s="107"/>
    </row>
    <row r="14" spans="1:2" x14ac:dyDescent="0.3">
      <c r="A14" s="110"/>
      <c r="B14" s="107"/>
    </row>
    <row r="15" spans="1:2" x14ac:dyDescent="0.3">
      <c r="A15" s="110"/>
      <c r="B15" s="107"/>
    </row>
    <row r="16" spans="1:2" x14ac:dyDescent="0.3">
      <c r="A16" s="110"/>
      <c r="B16" s="107"/>
    </row>
    <row r="17" spans="1:2" ht="15" thickBot="1" x14ac:dyDescent="0.35">
      <c r="A17" s="111"/>
      <c r="B17" s="112"/>
    </row>
    <row r="18" spans="1:2" ht="15" thickBot="1" x14ac:dyDescent="0.35">
      <c r="A18" s="41" t="s">
        <v>106</v>
      </c>
      <c r="B18" s="51">
        <f>SUM(B3:B17)</f>
        <v>0</v>
      </c>
    </row>
  </sheetData>
  <sheetProtection algorithmName="SHA-512" hashValue="dQi7zmhkiI9gOUTIHvCvTWfD7jY/D7qtuqf3a4rdXR7dv27g0J0BQmxJPtq2op6F6jCcB0VV/wHoPqFq6jpd+Q==" saltValue="4mGbxTz4dhQ2WA2sEkjJiA==" spinCount="100000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A1:C41"/>
  <sheetViews>
    <sheetView workbookViewId="0">
      <selection activeCell="E35" sqref="E35"/>
    </sheetView>
  </sheetViews>
  <sheetFormatPr defaultRowHeight="14.4" x14ac:dyDescent="0.3"/>
  <cols>
    <col min="1" max="1" width="25.6640625" customWidth="1"/>
    <col min="2" max="2" width="40.109375" customWidth="1"/>
    <col min="3" max="3" width="12.5546875" bestFit="1" customWidth="1"/>
  </cols>
  <sheetData>
    <row r="1" spans="1:3" x14ac:dyDescent="0.3">
      <c r="A1" t="s">
        <v>68</v>
      </c>
    </row>
    <row r="3" spans="1:3" x14ac:dyDescent="0.3">
      <c r="A3" t="s">
        <v>27</v>
      </c>
      <c r="B3" s="5" t="e">
        <f>'Base Proposed GMP'!#REF!</f>
        <v>#REF!</v>
      </c>
    </row>
    <row r="4" spans="1:3" x14ac:dyDescent="0.3">
      <c r="A4" t="s">
        <v>26</v>
      </c>
      <c r="B4" s="5"/>
    </row>
    <row r="5" spans="1:3" x14ac:dyDescent="0.3">
      <c r="A5" t="s">
        <v>28</v>
      </c>
      <c r="B5" s="6">
        <f>C41</f>
        <v>0</v>
      </c>
    </row>
    <row r="6" spans="1:3" x14ac:dyDescent="0.3">
      <c r="A6" t="s">
        <v>29</v>
      </c>
    </row>
    <row r="7" spans="1:3" ht="15" thickBot="1" x14ac:dyDescent="0.35"/>
    <row r="8" spans="1:3" ht="15" thickBot="1" x14ac:dyDescent="0.35">
      <c r="C8" s="8" t="s">
        <v>30</v>
      </c>
    </row>
    <row r="9" spans="1:3" x14ac:dyDescent="0.3">
      <c r="A9" s="2" t="s">
        <v>31</v>
      </c>
      <c r="B9" s="9" t="s">
        <v>67</v>
      </c>
      <c r="C9" s="3"/>
    </row>
    <row r="10" spans="1:3" x14ac:dyDescent="0.3">
      <c r="A10" s="2" t="s">
        <v>31</v>
      </c>
      <c r="B10" s="9" t="s">
        <v>25</v>
      </c>
      <c r="C10" s="4"/>
    </row>
    <row r="11" spans="1:3" x14ac:dyDescent="0.3">
      <c r="A11" s="2" t="s">
        <v>0</v>
      </c>
      <c r="B11" s="9" t="s">
        <v>1</v>
      </c>
      <c r="C11" s="4"/>
    </row>
    <row r="12" spans="1:3" x14ac:dyDescent="0.3">
      <c r="A12" s="2" t="s">
        <v>31</v>
      </c>
      <c r="B12" s="9" t="s">
        <v>32</v>
      </c>
      <c r="C12" s="4"/>
    </row>
    <row r="13" spans="1:3" x14ac:dyDescent="0.3">
      <c r="A13" s="2" t="s">
        <v>33</v>
      </c>
      <c r="B13" s="9" t="s">
        <v>34</v>
      </c>
      <c r="C13" s="4"/>
    </row>
    <row r="14" spans="1:3" x14ac:dyDescent="0.3">
      <c r="A14" s="2" t="s">
        <v>2</v>
      </c>
      <c r="B14" s="9" t="s">
        <v>3</v>
      </c>
      <c r="C14" s="4"/>
    </row>
    <row r="15" spans="1:3" x14ac:dyDescent="0.3">
      <c r="A15" s="2" t="s">
        <v>4</v>
      </c>
      <c r="B15" s="9" t="s">
        <v>5</v>
      </c>
      <c r="C15" s="4"/>
    </row>
    <row r="16" spans="1:3" x14ac:dyDescent="0.3">
      <c r="A16" s="2" t="s">
        <v>6</v>
      </c>
      <c r="B16" s="9" t="s">
        <v>7</v>
      </c>
      <c r="C16" s="4"/>
    </row>
    <row r="17" spans="1:3" x14ac:dyDescent="0.3">
      <c r="A17" s="2" t="s">
        <v>8</v>
      </c>
      <c r="B17" s="9" t="s">
        <v>9</v>
      </c>
      <c r="C17" s="4"/>
    </row>
    <row r="18" spans="1:3" x14ac:dyDescent="0.3">
      <c r="A18" s="2" t="s">
        <v>10</v>
      </c>
      <c r="B18" s="9" t="s">
        <v>11</v>
      </c>
      <c r="C18" s="4"/>
    </row>
    <row r="19" spans="1:3" x14ac:dyDescent="0.3">
      <c r="A19" s="2" t="s">
        <v>12</v>
      </c>
      <c r="B19" s="9" t="s">
        <v>13</v>
      </c>
      <c r="C19" s="4"/>
    </row>
    <row r="20" spans="1:3" x14ac:dyDescent="0.3">
      <c r="A20" s="2" t="s">
        <v>14</v>
      </c>
      <c r="B20" s="9" t="s">
        <v>15</v>
      </c>
      <c r="C20" s="4"/>
    </row>
    <row r="21" spans="1:3" x14ac:dyDescent="0.3">
      <c r="A21" s="2" t="s">
        <v>16</v>
      </c>
      <c r="B21" s="9" t="s">
        <v>17</v>
      </c>
      <c r="C21" s="4"/>
    </row>
    <row r="22" spans="1:3" x14ac:dyDescent="0.3">
      <c r="A22" s="2" t="s">
        <v>18</v>
      </c>
      <c r="B22" s="9" t="s">
        <v>19</v>
      </c>
      <c r="C22" s="4"/>
    </row>
    <row r="23" spans="1:3" x14ac:dyDescent="0.3">
      <c r="A23" s="2" t="s">
        <v>20</v>
      </c>
      <c r="B23" s="9" t="s">
        <v>21</v>
      </c>
      <c r="C23" s="4"/>
    </row>
    <row r="24" spans="1:3" x14ac:dyDescent="0.3">
      <c r="A24" s="2" t="s">
        <v>22</v>
      </c>
      <c r="B24" s="9" t="s">
        <v>23</v>
      </c>
      <c r="C24" s="4"/>
    </row>
    <row r="25" spans="1:3" x14ac:dyDescent="0.3">
      <c r="A25" s="2" t="s">
        <v>35</v>
      </c>
      <c r="B25" s="9" t="s">
        <v>36</v>
      </c>
      <c r="C25" s="4"/>
    </row>
    <row r="26" spans="1:3" x14ac:dyDescent="0.3">
      <c r="A26" s="2" t="s">
        <v>37</v>
      </c>
      <c r="B26" s="9" t="s">
        <v>38</v>
      </c>
      <c r="C26" s="4"/>
    </row>
    <row r="27" spans="1:3" x14ac:dyDescent="0.3">
      <c r="A27" s="2" t="s">
        <v>39</v>
      </c>
      <c r="B27" s="9" t="s">
        <v>40</v>
      </c>
      <c r="C27" s="4"/>
    </row>
    <row r="28" spans="1:3" x14ac:dyDescent="0.3">
      <c r="A28" s="2" t="s">
        <v>41</v>
      </c>
      <c r="B28" s="9" t="s">
        <v>42</v>
      </c>
      <c r="C28" s="4"/>
    </row>
    <row r="29" spans="1:3" x14ac:dyDescent="0.3">
      <c r="A29" s="2" t="s">
        <v>43</v>
      </c>
      <c r="B29" s="9" t="s">
        <v>44</v>
      </c>
      <c r="C29" s="4"/>
    </row>
    <row r="30" spans="1:3" x14ac:dyDescent="0.3">
      <c r="A30" s="2" t="s">
        <v>45</v>
      </c>
      <c r="B30" s="9" t="s">
        <v>46</v>
      </c>
      <c r="C30" s="4"/>
    </row>
    <row r="31" spans="1:3" x14ac:dyDescent="0.3">
      <c r="A31" s="2" t="s">
        <v>47</v>
      </c>
      <c r="B31" s="9" t="s">
        <v>48</v>
      </c>
      <c r="C31" s="4"/>
    </row>
    <row r="32" spans="1:3" ht="24" x14ac:dyDescent="0.3">
      <c r="A32" s="2" t="s">
        <v>49</v>
      </c>
      <c r="B32" s="9" t="s">
        <v>50</v>
      </c>
      <c r="C32" s="4"/>
    </row>
    <row r="33" spans="1:3" x14ac:dyDescent="0.3">
      <c r="A33" s="2" t="s">
        <v>51</v>
      </c>
      <c r="B33" s="9" t="s">
        <v>52</v>
      </c>
      <c r="C33" s="4"/>
    </row>
    <row r="34" spans="1:3" x14ac:dyDescent="0.3">
      <c r="A34" s="2" t="s">
        <v>53</v>
      </c>
      <c r="B34" s="9" t="s">
        <v>54</v>
      </c>
      <c r="C34" s="4"/>
    </row>
    <row r="35" spans="1:3" x14ac:dyDescent="0.3">
      <c r="A35" s="2" t="s">
        <v>55</v>
      </c>
      <c r="B35" s="9" t="s">
        <v>56</v>
      </c>
      <c r="C35" s="4"/>
    </row>
    <row r="36" spans="1:3" x14ac:dyDescent="0.3">
      <c r="A36" s="2" t="s">
        <v>57</v>
      </c>
      <c r="B36" s="9" t="s">
        <v>58</v>
      </c>
      <c r="C36" s="4"/>
    </row>
    <row r="37" spans="1:3" x14ac:dyDescent="0.3">
      <c r="A37" s="2" t="s">
        <v>59</v>
      </c>
      <c r="B37" s="9" t="s">
        <v>60</v>
      </c>
      <c r="C37" s="4"/>
    </row>
    <row r="38" spans="1:3" x14ac:dyDescent="0.3">
      <c r="A38" s="2" t="s">
        <v>61</v>
      </c>
      <c r="B38" s="9" t="s">
        <v>62</v>
      </c>
      <c r="C38" s="4"/>
    </row>
    <row r="39" spans="1:3" x14ac:dyDescent="0.3">
      <c r="A39" s="2" t="s">
        <v>63</v>
      </c>
      <c r="B39" s="9" t="s">
        <v>64</v>
      </c>
      <c r="C39" s="4"/>
    </row>
    <row r="40" spans="1:3" ht="15" thickBot="1" x14ac:dyDescent="0.35">
      <c r="A40" s="2" t="s">
        <v>65</v>
      </c>
      <c r="B40" s="9" t="s">
        <v>66</v>
      </c>
      <c r="C40" s="4"/>
    </row>
    <row r="41" spans="1:3" ht="15" thickBot="1" x14ac:dyDescent="0.35">
      <c r="C41" s="7">
        <f>SUM(C9:C40)</f>
        <v>0</v>
      </c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15"/>
  <sheetViews>
    <sheetView workbookViewId="0">
      <selection activeCell="C13" sqref="C13"/>
    </sheetView>
  </sheetViews>
  <sheetFormatPr defaultColWidth="9.109375" defaultRowHeight="14.4" x14ac:dyDescent="0.3"/>
  <cols>
    <col min="1" max="1" width="26.6640625" style="16" bestFit="1" customWidth="1"/>
    <col min="2" max="2" width="21" style="16" customWidth="1"/>
    <col min="3" max="3" width="12.5546875" style="52" bestFit="1" customWidth="1"/>
    <col min="4" max="4" width="11.5546875" style="16" bestFit="1" customWidth="1"/>
    <col min="5" max="5" width="9.109375" style="16"/>
    <col min="6" max="6" width="10.6640625" style="16" bestFit="1" customWidth="1"/>
    <col min="7" max="7" width="11.5546875" style="16" customWidth="1"/>
    <col min="8" max="8" width="10.88671875" style="16" customWidth="1"/>
    <col min="9" max="9" width="13.6640625" style="16" customWidth="1"/>
    <col min="10" max="10" width="15.109375" style="16" customWidth="1"/>
    <col min="11" max="16384" width="9.109375" style="16"/>
  </cols>
  <sheetData>
    <row r="1" spans="1:10" x14ac:dyDescent="0.3">
      <c r="A1" s="20" t="s">
        <v>281</v>
      </c>
      <c r="B1" s="20"/>
    </row>
    <row r="2" spans="1:10" x14ac:dyDescent="0.3">
      <c r="A2" s="23" t="s">
        <v>280</v>
      </c>
      <c r="B2" s="86">
        <f>'Proposed GMP'!B5</f>
        <v>0</v>
      </c>
    </row>
    <row r="3" spans="1:10" ht="15" thickBot="1" x14ac:dyDescent="0.35">
      <c r="A3" s="20"/>
      <c r="B3" s="20"/>
      <c r="C3" s="53"/>
      <c r="D3" s="20"/>
      <c r="E3" s="20"/>
      <c r="F3" s="20"/>
      <c r="G3" s="20"/>
      <c r="H3" s="20"/>
      <c r="I3" s="20"/>
      <c r="J3" s="20"/>
    </row>
    <row r="4" spans="1:10" x14ac:dyDescent="0.3">
      <c r="A4" s="59" t="s">
        <v>194</v>
      </c>
      <c r="B4" s="60" t="s">
        <v>195</v>
      </c>
      <c r="C4" s="61">
        <f>'Alt Sched of Values'!C31</f>
        <v>0</v>
      </c>
      <c r="E4" s="20"/>
      <c r="F4" s="20"/>
      <c r="G4" s="20"/>
      <c r="H4" s="20"/>
      <c r="I4" s="20"/>
      <c r="J4" s="20"/>
    </row>
    <row r="5" spans="1:10" ht="15" thickBot="1" x14ac:dyDescent="0.35">
      <c r="A5" s="66"/>
      <c r="B5" s="67" t="s">
        <v>196</v>
      </c>
      <c r="C5" s="65">
        <f>'Alt Allowance Summary'!B18</f>
        <v>0</v>
      </c>
      <c r="D5" s="20" t="s">
        <v>295</v>
      </c>
      <c r="E5" s="20"/>
      <c r="F5" s="20"/>
      <c r="G5" s="20"/>
      <c r="H5" s="20"/>
      <c r="I5" s="20"/>
      <c r="J5" s="20"/>
    </row>
    <row r="6" spans="1:10" ht="15" thickBot="1" x14ac:dyDescent="0.35">
      <c r="A6" s="57" t="s">
        <v>197</v>
      </c>
      <c r="B6" s="58"/>
      <c r="C6" s="103"/>
      <c r="D6" s="20" t="s">
        <v>296</v>
      </c>
      <c r="E6" s="20"/>
      <c r="F6" s="20"/>
      <c r="G6" s="20"/>
      <c r="H6" s="20"/>
      <c r="I6" s="20"/>
      <c r="J6" s="20"/>
    </row>
    <row r="7" spans="1:10" x14ac:dyDescent="0.3">
      <c r="A7" s="59" t="s">
        <v>299</v>
      </c>
      <c r="B7" s="60"/>
      <c r="C7" s="61">
        <f>(C4+C5+C6)*B8</f>
        <v>0</v>
      </c>
      <c r="D7" s="117"/>
      <c r="E7" s="20"/>
      <c r="F7" s="20"/>
      <c r="G7" s="20"/>
      <c r="H7" s="20"/>
      <c r="I7" s="20"/>
      <c r="J7" s="20"/>
    </row>
    <row r="8" spans="1:10" ht="15" thickBot="1" x14ac:dyDescent="0.35">
      <c r="A8" s="64" t="s">
        <v>198</v>
      </c>
      <c r="B8" s="87">
        <f>'Proposed GMP'!B12</f>
        <v>0</v>
      </c>
      <c r="C8" s="65"/>
      <c r="D8" s="20"/>
      <c r="E8" s="20"/>
      <c r="F8" s="20"/>
      <c r="G8" s="20"/>
      <c r="H8" s="20"/>
      <c r="I8" s="20"/>
      <c r="J8" s="20"/>
    </row>
    <row r="9" spans="1:10" ht="15" thickBot="1" x14ac:dyDescent="0.35">
      <c r="A9" s="113" t="s">
        <v>355</v>
      </c>
      <c r="B9" s="114"/>
      <c r="C9" s="22">
        <f>'Alt Exhibit D-1'!C92-'Alt Exhibit D-1'!C22</f>
        <v>0</v>
      </c>
      <c r="D9" s="20"/>
      <c r="E9" s="20"/>
      <c r="F9" s="20"/>
      <c r="G9" s="20"/>
      <c r="H9" s="20"/>
      <c r="I9" s="20"/>
      <c r="J9" s="20"/>
    </row>
    <row r="10" spans="1:10" ht="15" thickBot="1" x14ac:dyDescent="0.35">
      <c r="A10" s="113" t="s">
        <v>1</v>
      </c>
      <c r="B10" s="114"/>
      <c r="C10" s="115">
        <f>'Alt Exhibit D-1'!C22</f>
        <v>0</v>
      </c>
      <c r="D10" s="20"/>
      <c r="E10" s="20"/>
      <c r="F10" s="20"/>
      <c r="G10" s="20"/>
      <c r="H10" s="20"/>
      <c r="I10" s="20"/>
      <c r="J10" s="20"/>
    </row>
    <row r="11" spans="1:10" ht="15" thickBot="1" x14ac:dyDescent="0.35">
      <c r="A11" s="62" t="s">
        <v>354</v>
      </c>
      <c r="B11" s="63"/>
      <c r="C11" s="22">
        <f>SUM(C9:C10)</f>
        <v>0</v>
      </c>
      <c r="D11" s="20"/>
      <c r="E11" s="20"/>
      <c r="F11" s="20"/>
      <c r="G11" s="20"/>
      <c r="H11" s="20"/>
      <c r="I11" s="20"/>
      <c r="J11" s="20"/>
    </row>
    <row r="12" spans="1:10" ht="15" thickBot="1" x14ac:dyDescent="0.35">
      <c r="A12" s="54"/>
      <c r="B12" s="21"/>
      <c r="C12" s="55"/>
      <c r="D12" s="20"/>
      <c r="E12" s="20"/>
      <c r="F12" s="20"/>
      <c r="G12" s="20"/>
      <c r="H12" s="20"/>
      <c r="I12" s="20"/>
      <c r="J12" s="20"/>
    </row>
    <row r="13" spans="1:10" ht="15" thickBot="1" x14ac:dyDescent="0.35">
      <c r="A13" s="56"/>
      <c r="B13" s="88" t="s">
        <v>199</v>
      </c>
      <c r="C13" s="89">
        <f>C11+C7+C6+C5+C4</f>
        <v>0</v>
      </c>
      <c r="D13" s="20"/>
      <c r="E13" s="20"/>
      <c r="F13" s="20"/>
      <c r="G13" s="20"/>
      <c r="H13" s="20"/>
      <c r="I13" s="20"/>
      <c r="J13" s="20"/>
    </row>
    <row r="14" spans="1:10" x14ac:dyDescent="0.3">
      <c r="A14" s="20"/>
      <c r="B14" s="20"/>
      <c r="C14" s="53"/>
      <c r="D14" s="20"/>
      <c r="E14" s="20"/>
      <c r="F14" s="20"/>
      <c r="G14" s="20"/>
      <c r="H14" s="20"/>
      <c r="I14" s="20"/>
      <c r="J14" s="20"/>
    </row>
    <row r="15" spans="1:10" x14ac:dyDescent="0.3">
      <c r="A15" s="20"/>
      <c r="B15" s="20"/>
      <c r="C15" s="53"/>
      <c r="D15" s="20"/>
      <c r="E15" s="20"/>
      <c r="F15" s="20"/>
      <c r="G15" s="20"/>
      <c r="H15" s="20"/>
      <c r="I15" s="20"/>
      <c r="J15" s="20"/>
    </row>
  </sheetData>
  <sheetProtection algorithmName="SHA-512" hashValue="pL6kEwHfu9umDSuJfRTdqyEw32t90L/cFGtIum8bBl+3qO4ev8uWDmUYwU/n43OegpwJsU03iGlK7vdBvPO0IA==" saltValue="8riPYafIOrgif6loTOtAuA==" spinCount="100000" sheet="1" objects="1" scenarios="1" formatCells="0" formatColumns="0" formatRows="0"/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Instructions</vt:lpstr>
      <vt:lpstr>Paste Copy</vt:lpstr>
      <vt:lpstr>Proposed GMP</vt:lpstr>
      <vt:lpstr>Base Proposed GMP</vt:lpstr>
      <vt:lpstr>Base Sched of Values</vt:lpstr>
      <vt:lpstr>Base Exhibit D-1</vt:lpstr>
      <vt:lpstr>Base Allowance Summary</vt:lpstr>
      <vt:lpstr>Roll Up</vt:lpstr>
      <vt:lpstr>Alt Proposed GMP</vt:lpstr>
      <vt:lpstr>Alt Sched of Values</vt:lpstr>
      <vt:lpstr>Alt Exhibit D-1</vt:lpstr>
      <vt:lpstr>Alt Allowance Summary</vt:lpstr>
      <vt:lpstr>info Grid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Ramirez, Jason S</dc:creator>
  <cp:lastModifiedBy>Merry, Nick</cp:lastModifiedBy>
  <cp:lastPrinted>2020-03-20T18:53:52Z</cp:lastPrinted>
  <dcterms:created xsi:type="dcterms:W3CDTF">2020-03-19T17:18:22Z</dcterms:created>
  <dcterms:modified xsi:type="dcterms:W3CDTF">2021-11-11T20:39:53Z</dcterms:modified>
</cp:coreProperties>
</file>